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bt Snowball Calculator" sheetId="1" state="visible" r:id="rId3"/>
    <sheet name="Payoff Schedu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<sst xmlns="http://schemas.openxmlformats.org/spreadsheetml/2006/main" count="56" uniqueCount="53">
  <si>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Debt Snowball Calculator</t>
  </si>
  <si>
    <t xml:space="preserve">Edit only the yellow cells. Everything else recalculates automatically.</t>
  </si>
  <si>
    <t xml:space="preserve">Settings</t>
  </si>
  <si>
    <t xml:space="preserve">Payoff Strategy</t>
  </si>
  <si>
    <t xml:space="preserve">Snowball (Lowest Balance First)</t>
  </si>
  <si>
    <t xml:space="preserve">Snowball = attack the smallest balance first. Avalanche = attack the highest rate first.</t>
  </si>
  <si>
    <t xml:space="preserve">Extra Monthly Payment ($) — beyond minimums</t>
  </si>
  <si>
    <t xml:space="preserve">First Payment Date</t>
  </si>
  <si>
    <t xml:space="preserve">Your Debts</t>
  </si>
  <si>
    <t xml:space="preserve">Leave unused rows blank (Balance = 0). Up to 10 debts supported.</t>
  </si>
  <si>
    <t xml:space="preserve">#</t>
  </si>
  <si>
    <t xml:space="preserve">Debt Name</t>
  </si>
  <si>
    <t xml:space="preserve">Balance ($)</t>
  </si>
  <si>
    <t xml:space="preserve">Annual Rate (%)</t>
  </si>
  <si>
    <t xml:space="preserve">Min. Payment ($)</t>
  </si>
  <si>
    <t xml:space="preserve">Sort Key</t>
  </si>
  <si>
    <t xml:space="preserve">Priority Order</t>
  </si>
  <si>
    <t xml:space="preserve">Months (Min. Only)</t>
  </si>
  <si>
    <t xml:space="preserve">Interest (Min. Only)</t>
  </si>
  <si>
    <t xml:space="preserve">Credit Card A</t>
  </si>
  <si>
    <t xml:space="preserve">Credit Card B</t>
  </si>
  <si>
    <t xml:space="preserve">Car Loan</t>
  </si>
  <si>
    <t xml:space="preserve">Personal Loan</t>
  </si>
  <si>
    <t xml:space="preserve">Store Card</t>
  </si>
  <si>
    <t xml:space="preserve">Totals:</t>
  </si>
  <si>
    <t xml:space="preserve">If You Only Pay Minimums (No Snowball)</t>
  </si>
  <si>
    <t xml:space="preserve">Debt-Free Date (worst-case single debt, no cascading)</t>
  </si>
  <si>
    <t xml:space="preserve">Total Interest Paid (minimums only)</t>
  </si>
  <si>
    <t xml:space="preserve">With Your Snowball Plan — Actual Results</t>
  </si>
  <si>
    <t xml:space="preserve">Actual Number of Months to Debt-Free</t>
  </si>
  <si>
    <t xml:space="preserve">Actual Debt-Free Date</t>
  </si>
  <si>
    <t xml:space="preserve">Actual Total Interest Paid</t>
  </si>
  <si>
    <t xml:space="preserve">Total Monthly Payment (minimums + extra)</t>
  </si>
  <si>
    <t xml:space="preserve">Interest Saved via Snowball</t>
  </si>
  <si>
    <t xml:space="preserve">Time Saved (Months)</t>
  </si>
  <si>
    <t xml:space="preserve">Time Saved (Years)</t>
  </si>
  <si>
    <t xml:space="preserve">Per-Debt Actual Results</t>
  </si>
  <si>
    <t xml:space="preserve">Months to Payoff</t>
  </si>
  <si>
    <t xml:space="preserve">Debt-Free Date</t>
  </si>
  <si>
    <t xml:space="preserve">Interest Paid</t>
  </si>
  <si>
    <t xml:space="preserve">Debt Payoff Schedule (Snowball / Avalanche)</t>
  </si>
  <si>
    <t xml:space="preserve">Summary (used by calculator sheet):</t>
  </si>
  <si>
    <t xml:space="preserve">Each month, extra payment goes to the highest-priority debt with a balance. Once a debt is paid off, its minimum payment joins the extra pool for the next one. Stops automatically when all debts hit $0.</t>
  </si>
  <si>
    <t xml:space="preserve">Actual # of months</t>
  </si>
  <si>
    <t xml:space="preserve">Actual total interest</t>
  </si>
  <si>
    <t xml:space="preserve">Month #</t>
  </si>
  <si>
    <t xml:space="preserve">Date</t>
  </si>
  <si>
    <t xml:space="preserve">Extra Pool</t>
  </si>
  <si>
    <t xml:space="preserve">Target Rank</t>
  </si>
  <si>
    <t xml:space="preserve">Target Debt</t>
  </si>
  <si>
    <t xml:space="preserve">Total Payment</t>
  </si>
  <si>
    <t xml:space="preserve">Total Interest</t>
  </si>
  <si>
    <t xml:space="preserve">Total Balance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</si>
</sst>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;&quot;($&quot;#,##0\);\-"/>
    <numFmt numFmtId="166" formatCode="mm/dd/yyyy"/>
    <numFmt numFmtId="167" formatCode="0.000%"/>
    <numFmt numFmtId="168" formatCode="0.000000"/>
    <numFmt numFmtId="169" formatCode="0"/>
    <numFmt numFmtId="170" formatCode="0.0"/>
    <numFmt numFmtId="171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061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E2EFDA"/>
      </patternFill>
    </fill>
    <fill>
      <patternFill patternType="solid">
        <fgColor rgb="FFD9E1F2"/>
        <bgColor rgb="FFE2EFDA"/>
      </patternFill>
    </fill>
    <fill>
      <patternFill patternType="solid">
        <fgColor rgb="FFE2EFDA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10"/>
    <col collapsed="false" customWidth="true" hidden="false" outlineLevel="0" max="9" min="8" style="0" width="16"/>
    <col collapsed="false" customWidth="true" hidden="false" outlineLevel="0" max="10" min="10" style="0" width="3"/>
  </cols>
  <sheetData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5" customFormat="false" ht="19.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</row>
    <row r="6" customFormat="false" ht="15" hidden="false" customHeight="false" outlineLevel="0" collapsed="false">
      <c r="B6" s="4" t="s">
        <v>3</v>
      </c>
      <c r="C6" s="5" t="s">
        <v>4</v>
      </c>
      <c r="D6" s="5"/>
      <c r="E6" s="5"/>
      <c r="F6" s="6" t="s">
        <v>5</v>
      </c>
    </row>
    <row r="7" customFormat="false" ht="15" hidden="false" customHeight="false" outlineLevel="0" collapsed="false">
      <c r="B7" s="4" t="s">
        <v>6</v>
      </c>
      <c r="C7" s="7" t="n">
        <v>300</v>
      </c>
    </row>
    <row r="8" customFormat="false" ht="15" hidden="false" customHeight="false" outlineLevel="0" collapsed="false">
      <c r="B8" s="4" t="s">
        <v>7</v>
      </c>
      <c r="C8" s="8" t="n">
        <v>46266</v>
      </c>
    </row>
    <row r="10" customFormat="false" ht="19.5" hidden="false" customHeight="true" outlineLevel="0" collapsed="false">
      <c r="B10" s="3" t="s">
        <v>8</v>
      </c>
      <c r="C10" s="3"/>
      <c r="D10" s="3"/>
      <c r="E10" s="3"/>
      <c r="F10" s="3"/>
      <c r="G10" s="3"/>
      <c r="H10" s="3"/>
      <c r="I10" s="3"/>
    </row>
    <row r="11" customFormat="false" ht="15" hidden="false" customHeight="false" outlineLevel="0" collapsed="false">
      <c r="B11" s="2" t="s">
        <v>9</v>
      </c>
      <c r="C11" s="2"/>
      <c r="D11" s="2"/>
      <c r="E11" s="2"/>
      <c r="F11" s="2"/>
      <c r="G11" s="2"/>
      <c r="H11" s="2"/>
      <c r="I11" s="2"/>
    </row>
    <row r="12" customFormat="false" ht="31.5" hidden="false" customHeight="true" outlineLevel="0" collapsed="false"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15</v>
      </c>
      <c r="H12" s="9" t="s">
        <v>16</v>
      </c>
      <c r="I12" s="9" t="s">
        <v>17</v>
      </c>
      <c r="J12" s="9" t="s">
        <v>18</v>
      </c>
    </row>
    <row r="13" customFormat="false" ht="15" hidden="false" customHeight="false" outlineLevel="0" collapsed="false">
      <c r="B13" s="10" t="n">
        <v>1</v>
      </c>
      <c r="C13" s="11" t="s">
        <v>19</v>
      </c>
      <c r="D13" s="7" t="n">
        <v>4200</v>
      </c>
      <c r="E13" s="12" t="n">
        <v>0.2399</v>
      </c>
      <c r="F13" s="7" t="n">
        <v>110</v>
      </c>
      <c r="G13" s="13" t="n">
        <f aca="false">IF(N(D13)&lt;=0.005,999999+B13,IF($C$6="Avalanche (Highest Rate First)",-E13+B13*0.0000001,D13+B13*0.000001))</f>
        <v>4200.000001</v>
      </c>
      <c r="H13" s="14" t="n">
        <f aca="false">RANK(G13,$G$13:$G$22,1)</f>
        <v>3</v>
      </c>
      <c r="I13" s="15" t="n">
        <f aca="false">IF(N(D13)&lt;=0.005,0,IF(F13&lt;=D13*(E13/12),"N/A",NPER(E13/12,-F13,D13)))</f>
        <v>72.8001053672299</v>
      </c>
      <c r="J13" s="16" t="n">
        <f aca="false">IF(OR(N(D13)&lt;=0.005,ISTEXT(I13)),0,F13*I13-D13)</f>
        <v>3808.01159039528</v>
      </c>
    </row>
    <row r="14" customFormat="false" ht="15" hidden="false" customHeight="false" outlineLevel="0" collapsed="false">
      <c r="B14" s="17" t="n">
        <v>2</v>
      </c>
      <c r="C14" s="11" t="s">
        <v>20</v>
      </c>
      <c r="D14" s="7" t="n">
        <v>1500</v>
      </c>
      <c r="E14" s="12" t="n">
        <v>0.1999</v>
      </c>
      <c r="F14" s="7" t="n">
        <v>45</v>
      </c>
      <c r="G14" s="13" t="n">
        <f aca="false">IF(N(D14)&lt;=0.005,999999+B14,IF($C$6="Avalanche (Highest Rate First)",-E14+B14*0.0000001,D14+B14*0.000001))</f>
        <v>1500.000002</v>
      </c>
      <c r="H14" s="18" t="n">
        <f aca="false">RANK(G14,$G$13:$G$22,1)</f>
        <v>2</v>
      </c>
      <c r="I14" s="19" t="n">
        <f aca="false">IF(N(D14)&lt;=0.005,0,IF(F14&lt;=D14*(E14/12),"N/A",NPER(E14/12,-F14,D14)))</f>
        <v>49.0466831255742</v>
      </c>
      <c r="J14" s="20" t="n">
        <f aca="false">IF(OR(N(D14)&lt;=0.005,ISTEXT(I14)),0,F14*I14-D14)</f>
        <v>707.100740650838</v>
      </c>
    </row>
    <row r="15" customFormat="false" ht="15" hidden="false" customHeight="false" outlineLevel="0" collapsed="false">
      <c r="B15" s="10" t="n">
        <v>3</v>
      </c>
      <c r="C15" s="11" t="s">
        <v>21</v>
      </c>
      <c r="D15" s="7" t="n">
        <v>12800</v>
      </c>
      <c r="E15" s="12" t="n">
        <v>0.069</v>
      </c>
      <c r="F15" s="7" t="n">
        <v>320</v>
      </c>
      <c r="G15" s="13" t="n">
        <f aca="false">IF(N(D15)&lt;=0.005,999999+B15,IF($C$6="Avalanche (Highest Rate First)",-E15+B15*0.0000001,D15+B15*0.000001))</f>
        <v>12800.000003</v>
      </c>
      <c r="H15" s="14" t="n">
        <f aca="false">RANK(G15,$G$13:$G$22,1)</f>
        <v>5</v>
      </c>
      <c r="I15" s="15" t="n">
        <f aca="false">IF(N(D15)&lt;=0.005,0,IF(F15&lt;=D15*(E15/12),"N/A",NPER(E15/12,-F15,D15)))</f>
        <v>45.5852990921283</v>
      </c>
      <c r="J15" s="16" t="n">
        <f aca="false">IF(OR(N(D15)&lt;=0.005,ISTEXT(I15)),0,F15*I15-D15)</f>
        <v>1787.29570948107</v>
      </c>
    </row>
    <row r="16" customFormat="false" ht="15" hidden="false" customHeight="false" outlineLevel="0" collapsed="false">
      <c r="B16" s="17" t="n">
        <v>4</v>
      </c>
      <c r="C16" s="11" t="s">
        <v>22</v>
      </c>
      <c r="D16" s="7" t="n">
        <v>6300</v>
      </c>
      <c r="E16" s="12" t="n">
        <v>0.115</v>
      </c>
      <c r="F16" s="7" t="n">
        <v>175</v>
      </c>
      <c r="G16" s="13" t="n">
        <f aca="false">IF(N(D16)&lt;=0.005,999999+B16,IF($C$6="Avalanche (Highest Rate First)",-E16+B16*0.0000001,D16+B16*0.000001))</f>
        <v>6300.000004</v>
      </c>
      <c r="H16" s="18" t="n">
        <f aca="false">RANK(G16,$G$13:$G$22,1)</f>
        <v>4</v>
      </c>
      <c r="I16" s="19" t="n">
        <f aca="false">IF(N(D16)&lt;=0.005,0,IF(F16&lt;=D16*(E16/12),"N/A",NPER(E16/12,-F16,D16)))</f>
        <v>44.3628804197552</v>
      </c>
      <c r="J16" s="20" t="n">
        <f aca="false">IF(OR(N(D16)&lt;=0.005,ISTEXT(I16)),0,F16*I16-D16)</f>
        <v>1463.50407345715</v>
      </c>
    </row>
    <row r="17" customFormat="false" ht="15" hidden="false" customHeight="false" outlineLevel="0" collapsed="false">
      <c r="B17" s="10" t="n">
        <v>5</v>
      </c>
      <c r="C17" s="11" t="s">
        <v>23</v>
      </c>
      <c r="D17" s="7" t="n">
        <v>850</v>
      </c>
      <c r="E17" s="12" t="n">
        <v>0.269</v>
      </c>
      <c r="F17" s="7" t="n">
        <v>35</v>
      </c>
      <c r="G17" s="13" t="n">
        <f aca="false">IF(N(D17)&lt;=0.005,999999+B17,IF($C$6="Avalanche (Highest Rate First)",-E17+B17*0.0000001,D17+B17*0.000001))</f>
        <v>850.000005</v>
      </c>
      <c r="H17" s="14" t="n">
        <f aca="false">RANK(G17,$G$13:$G$22,1)</f>
        <v>1</v>
      </c>
      <c r="I17" s="15" t="n">
        <f aca="false">IF(N(D17)&lt;=0.005,0,IF(F17&lt;=D17*(E17/12),"N/A",NPER(E17/12,-F17,D17)))</f>
        <v>35.4615336612761</v>
      </c>
      <c r="J17" s="16" t="n">
        <f aca="false">IF(OR(N(D17)&lt;=0.005,ISTEXT(I17)),0,F17*I17-D17)</f>
        <v>391.153678144663</v>
      </c>
    </row>
    <row r="18" customFormat="false" ht="15" hidden="false" customHeight="false" outlineLevel="0" collapsed="false">
      <c r="B18" s="17" t="n">
        <v>6</v>
      </c>
      <c r="C18" s="11"/>
      <c r="D18" s="7" t="n">
        <v>0</v>
      </c>
      <c r="E18" s="12" t="n">
        <v>0</v>
      </c>
      <c r="F18" s="7" t="n">
        <v>0</v>
      </c>
      <c r="G18" s="13" t="n">
        <f aca="false">IF(N(D18)&lt;=0.005,999999+B18,IF($C$6="Avalanche (Highest Rate First)",-E18+B18*0.0000001,D18+B18*0.000001))</f>
        <v>1000005</v>
      </c>
      <c r="H18" s="18" t="n">
        <f aca="false">RANK(G18,$G$13:$G$22,1)</f>
        <v>6</v>
      </c>
      <c r="I18" s="19" t="n">
        <f aca="false">IF(N(D18)&lt;=0.005,0,IF(F18&lt;=D18*(E18/12),"N/A",NPER(E18/12,-F18,D18)))</f>
        <v>0</v>
      </c>
      <c r="J18" s="20" t="n">
        <f aca="false">IF(OR(N(D18)&lt;=0.005,ISTEXT(I18)),0,F18*I18-D18)</f>
        <v>0</v>
      </c>
    </row>
    <row r="19" customFormat="false" ht="15" hidden="false" customHeight="false" outlineLevel="0" collapsed="false">
      <c r="B19" s="10" t="n">
        <v>7</v>
      </c>
      <c r="C19" s="11"/>
      <c r="D19" s="7" t="n">
        <v>0</v>
      </c>
      <c r="E19" s="12" t="n">
        <v>0</v>
      </c>
      <c r="F19" s="7" t="n">
        <v>0</v>
      </c>
      <c r="G19" s="13" t="n">
        <f aca="false">IF(N(D19)&lt;=0.005,999999+B19,IF($C$6="Avalanche (Highest Rate First)",-E19+B19*0.0000001,D19+B19*0.000001))</f>
        <v>1000006</v>
      </c>
      <c r="H19" s="14" t="n">
        <f aca="false">RANK(G19,$G$13:$G$22,1)</f>
        <v>7</v>
      </c>
      <c r="I19" s="15" t="n">
        <f aca="false">IF(N(D19)&lt;=0.005,0,IF(F19&lt;=D19*(E19/12),"N/A",NPER(E19/12,-F19,D19)))</f>
        <v>0</v>
      </c>
      <c r="J19" s="16" t="n">
        <f aca="false">IF(OR(N(D19)&lt;=0.005,ISTEXT(I19)),0,F19*I19-D19)</f>
        <v>0</v>
      </c>
    </row>
    <row r="20" customFormat="false" ht="15" hidden="false" customHeight="false" outlineLevel="0" collapsed="false">
      <c r="B20" s="17" t="n">
        <v>8</v>
      </c>
      <c r="C20" s="11"/>
      <c r="D20" s="7" t="n">
        <v>0</v>
      </c>
      <c r="E20" s="12" t="n">
        <v>0</v>
      </c>
      <c r="F20" s="7" t="n">
        <v>0</v>
      </c>
      <c r="G20" s="13" t="n">
        <f aca="false">IF(N(D20)&lt;=0.005,999999+B20,IF($C$6="Avalanche (Highest Rate First)",-E20+B20*0.0000001,D20+B20*0.000001))</f>
        <v>1000007</v>
      </c>
      <c r="H20" s="18" t="n">
        <f aca="false">RANK(G20,$G$13:$G$22,1)</f>
        <v>8</v>
      </c>
      <c r="I20" s="19" t="n">
        <f aca="false">IF(N(D20)&lt;=0.005,0,IF(F20&lt;=D20*(E20/12),"N/A",NPER(E20/12,-F20,D20)))</f>
        <v>0</v>
      </c>
      <c r="J20" s="20" t="n">
        <f aca="false">IF(OR(N(D20)&lt;=0.005,ISTEXT(I20)),0,F20*I20-D20)</f>
        <v>0</v>
      </c>
    </row>
    <row r="21" customFormat="false" ht="15" hidden="false" customHeight="false" outlineLevel="0" collapsed="false">
      <c r="B21" s="10" t="n">
        <v>9</v>
      </c>
      <c r="C21" s="11"/>
      <c r="D21" s="7" t="n">
        <v>0</v>
      </c>
      <c r="E21" s="12" t="n">
        <v>0</v>
      </c>
      <c r="F21" s="7" t="n">
        <v>0</v>
      </c>
      <c r="G21" s="13" t="n">
        <f aca="false">IF(N(D21)&lt;=0.005,999999+B21,IF($C$6="Avalanche (Highest Rate First)",-E21+B21*0.0000001,D21+B21*0.000001))</f>
        <v>1000008</v>
      </c>
      <c r="H21" s="14" t="n">
        <f aca="false">RANK(G21,$G$13:$G$22,1)</f>
        <v>9</v>
      </c>
      <c r="I21" s="15" t="n">
        <f aca="false">IF(N(D21)&lt;=0.005,0,IF(F21&lt;=D21*(E21/12),"N/A",NPER(E21/12,-F21,D21)))</f>
        <v>0</v>
      </c>
      <c r="J21" s="16" t="n">
        <f aca="false">IF(OR(N(D21)&lt;=0.005,ISTEXT(I21)),0,F21*I21-D21)</f>
        <v>0</v>
      </c>
    </row>
    <row r="22" customFormat="false" ht="15" hidden="false" customHeight="false" outlineLevel="0" collapsed="false">
      <c r="B22" s="17" t="n">
        <v>10</v>
      </c>
      <c r="C22" s="11"/>
      <c r="D22" s="7" t="n">
        <v>0</v>
      </c>
      <c r="E22" s="12" t="n">
        <v>0</v>
      </c>
      <c r="F22" s="7" t="n">
        <v>0</v>
      </c>
      <c r="G22" s="13" t="n">
        <f aca="false">IF(N(D22)&lt;=0.005,999999+B22,IF($C$6="Avalanche (Highest Rate First)",-E22+B22*0.0000001,D22+B22*0.000001))</f>
        <v>1000009</v>
      </c>
      <c r="H22" s="18" t="n">
        <f aca="false">RANK(G22,$G$13:$G$22,1)</f>
        <v>10</v>
      </c>
      <c r="I22" s="19" t="n">
        <f aca="false">IF(N(D22)&lt;=0.005,0,IF(F22&lt;=D22*(E22/12),"N/A",NPER(E22/12,-F22,D22)))</f>
        <v>0</v>
      </c>
      <c r="J22" s="20" t="n">
        <f aca="false">IF(OR(N(D22)&lt;=0.005,ISTEXT(I22)),0,F22*I22-D22)</f>
        <v>0</v>
      </c>
    </row>
    <row r="23" customFormat="false" ht="15" hidden="false" customHeight="false" outlineLevel="0" collapsed="false">
      <c r="C23" s="21" t="s">
        <v>24</v>
      </c>
      <c r="D23" s="22" t="n">
        <f aca="false">SUM(D13:D22)</f>
        <v>25650</v>
      </c>
      <c r="F23" s="22" t="n">
        <f aca="false">SUM(F13:F22)</f>
        <v>685</v>
      </c>
      <c r="J23" s="23" t="n">
        <f aca="false">SUM(J13:J22)</f>
        <v>8157.06579212901</v>
      </c>
    </row>
    <row r="25" customFormat="false" ht="19.5" hidden="false" customHeight="true" outlineLevel="0" collapsed="false">
      <c r="B25" s="3" t="s">
        <v>25</v>
      </c>
      <c r="C25" s="3"/>
      <c r="D25" s="3"/>
      <c r="E25" s="3"/>
      <c r="F25" s="3"/>
      <c r="G25" s="3"/>
      <c r="H25" s="3"/>
      <c r="I25" s="3"/>
    </row>
    <row r="26" customFormat="false" ht="15" hidden="false" customHeight="false" outlineLevel="0" collapsed="false">
      <c r="B26" s="4" t="s">
        <v>26</v>
      </c>
      <c r="C26" s="24" t="n">
        <f aca="false">EDATE(C8,MAX(I13:I22)-1)</f>
        <v>48427</v>
      </c>
    </row>
    <row r="27" customFormat="false" ht="15" hidden="false" customHeight="false" outlineLevel="0" collapsed="false">
      <c r="B27" s="25" t="s">
        <v>27</v>
      </c>
      <c r="C27" s="26" t="n">
        <f aca="false">J23</f>
        <v>8157.06579212901</v>
      </c>
    </row>
    <row r="29" customFormat="false" ht="19.5" hidden="false" customHeight="true" outlineLevel="0" collapsed="false">
      <c r="B29" s="3" t="s">
        <v>28</v>
      </c>
      <c r="C29" s="3"/>
      <c r="D29" s="3"/>
      <c r="E29" s="3"/>
      <c r="F29" s="3"/>
      <c r="G29" s="3"/>
      <c r="H29" s="3"/>
      <c r="I29" s="3"/>
    </row>
    <row r="30" customFormat="false" ht="15" hidden="false" customHeight="false" outlineLevel="0" collapsed="false">
      <c r="B30" s="4" t="s">
        <v>29</v>
      </c>
      <c r="C30" s="27" t="n">
        <f aca="false">'Payoff Schedule'!$AO$2</f>
        <v>31</v>
      </c>
    </row>
    <row r="31" customFormat="false" ht="15" hidden="false" customHeight="false" outlineLevel="0" collapsed="false">
      <c r="B31" s="28" t="s">
        <v>30</v>
      </c>
      <c r="C31" s="29" t="n">
        <f aca="false">EDATE(C8,C30-1)</f>
        <v>47178</v>
      </c>
    </row>
    <row r="32" customFormat="false" ht="15" hidden="false" customHeight="false" outlineLevel="0" collapsed="false">
      <c r="B32" s="28" t="s">
        <v>31</v>
      </c>
      <c r="C32" s="30" t="n">
        <f aca="false">'Payoff Schedule'!$AO$3</f>
        <v>3684.66824321984</v>
      </c>
    </row>
    <row r="33" customFormat="false" ht="15" hidden="false" customHeight="false" outlineLevel="0" collapsed="false">
      <c r="B33" s="4" t="s">
        <v>32</v>
      </c>
      <c r="C33" s="16" t="n">
        <f aca="false">F23+C7</f>
        <v>985</v>
      </c>
    </row>
    <row r="34" customFormat="false" ht="15" hidden="false" customHeight="false" outlineLevel="0" collapsed="false">
      <c r="B34" s="31" t="s">
        <v>33</v>
      </c>
      <c r="C34" s="32" t="n">
        <f aca="false">C27-C32</f>
        <v>4472.39754890916</v>
      </c>
    </row>
    <row r="35" customFormat="false" ht="15" hidden="false" customHeight="false" outlineLevel="0" collapsed="false">
      <c r="B35" s="31" t="s">
        <v>34</v>
      </c>
      <c r="C35" s="33" t="n">
        <f aca="false">MAX(I13:I22)-C30</f>
        <v>41.8001053672299</v>
      </c>
    </row>
    <row r="36" customFormat="false" ht="15" hidden="false" customHeight="false" outlineLevel="0" collapsed="false">
      <c r="B36" s="31" t="s">
        <v>35</v>
      </c>
      <c r="C36" s="34" t="n">
        <f aca="false">C35/12</f>
        <v>3.48334211393582</v>
      </c>
    </row>
    <row r="38" customFormat="false" ht="19.5" hidden="false" customHeight="true" outlineLevel="0" collapsed="false">
      <c r="B38" s="3" t="s">
        <v>36</v>
      </c>
      <c r="C38" s="3"/>
      <c r="D38" s="3"/>
      <c r="E38" s="3"/>
      <c r="F38" s="3"/>
      <c r="G38" s="3"/>
      <c r="H38" s="3"/>
      <c r="I38" s="3"/>
    </row>
    <row r="39" customFormat="false" ht="27.75" hidden="false" customHeight="true" outlineLevel="0" collapsed="false">
      <c r="B39" s="9" t="s">
        <v>10</v>
      </c>
      <c r="C39" s="9" t="s">
        <v>11</v>
      </c>
      <c r="D39" s="9" t="s">
        <v>16</v>
      </c>
      <c r="E39" s="9" t="s">
        <v>37</v>
      </c>
      <c r="F39" s="9" t="s">
        <v>38</v>
      </c>
      <c r="G39" s="9" t="s">
        <v>39</v>
      </c>
    </row>
    <row r="40" customFormat="false" ht="15" hidden="false" customHeight="false" outlineLevel="0" collapsed="false">
      <c r="B40" s="10" t="n">
        <v>1</v>
      </c>
      <c r="C40" s="35" t="str">
        <f aca="false">C13</f>
        <v>Credit Card A</v>
      </c>
      <c r="D40" s="36" t="n">
        <f aca="false">IF(N(D13)&lt;=0.005,"—",H13)</f>
        <v>3</v>
      </c>
      <c r="E40" s="10" t="n">
        <f aca="false">IF(N(D13)&lt;=0.005,"—",COUNTIF('Payoff Schedule'!$F$5:$F$244,"&gt;0"))</f>
        <v>17</v>
      </c>
      <c r="F40" s="37" t="n">
        <f aca="false">IF(OR(N(D13)&lt;=0.005,E40=0),"—",EDATE($C$8,E40-1))</f>
        <v>46753</v>
      </c>
      <c r="G40" s="16" t="n">
        <f aca="false">IF(N(D13)&lt;=0.005,"—",SUM('Payoff Schedule'!$G$5:$G$244))</f>
        <v>988.286344135127</v>
      </c>
    </row>
    <row r="41" customFormat="false" ht="15" hidden="false" customHeight="false" outlineLevel="0" collapsed="false">
      <c r="B41" s="17" t="n">
        <v>2</v>
      </c>
      <c r="C41" s="38" t="str">
        <f aca="false">C14</f>
        <v>Credit Card B</v>
      </c>
      <c r="D41" s="39" t="n">
        <f aca="false">IF(N(D14)&lt;=0.005,"—",H14)</f>
        <v>2</v>
      </c>
      <c r="E41" s="17" t="n">
        <f aca="false">IF(N(D14)&lt;=0.005,"—",COUNTIF('Payoff Schedule'!$I$5:$I$244,"&gt;0"))</f>
        <v>7</v>
      </c>
      <c r="F41" s="40" t="n">
        <f aca="false">IF(OR(N(D14)&lt;=0.005,E41=0),"—",EDATE($C$8,E41-1))</f>
        <v>46447</v>
      </c>
      <c r="G41" s="20" t="n">
        <f aca="false">IF(N(D14)&lt;=0.005,"—",SUM('Payoff Schedule'!$J$5:$J$244))</f>
        <v>133.85733659138</v>
      </c>
    </row>
    <row r="42" customFormat="false" ht="15" hidden="false" customHeight="false" outlineLevel="0" collapsed="false">
      <c r="B42" s="10" t="n">
        <v>3</v>
      </c>
      <c r="C42" s="35" t="str">
        <f aca="false">C15</f>
        <v>Car Loan</v>
      </c>
      <c r="D42" s="36" t="n">
        <f aca="false">IF(N(D15)&lt;=0.005,"—",H15)</f>
        <v>5</v>
      </c>
      <c r="E42" s="10" t="n">
        <f aca="false">IF(N(D15)&lt;=0.005,"—",COUNTIF('Payoff Schedule'!$L$5:$L$244,"&gt;0"))</f>
        <v>31</v>
      </c>
      <c r="F42" s="37" t="n">
        <f aca="false">IF(OR(N(D15)&lt;=0.005,E42=0),"—",EDATE($C$8,E42-1))</f>
        <v>47178</v>
      </c>
      <c r="G42" s="16" t="n">
        <f aca="false">IF(N(D15)&lt;=0.005,"—",SUM('Payoff Schedule'!$M$5:$M$244))</f>
        <v>1503.57547064986</v>
      </c>
    </row>
    <row r="43" customFormat="false" ht="15" hidden="false" customHeight="false" outlineLevel="0" collapsed="false">
      <c r="B43" s="17" t="n">
        <v>4</v>
      </c>
      <c r="C43" s="38" t="str">
        <f aca="false">C16</f>
        <v>Personal Loan</v>
      </c>
      <c r="D43" s="39" t="n">
        <f aca="false">IF(N(D16)&lt;=0.005,"—",H16)</f>
        <v>4</v>
      </c>
      <c r="E43" s="17" t="n">
        <f aca="false">IF(N(D16)&lt;=0.005,"—",COUNTIF('Payoff Schedule'!$O$5:$O$244,"&gt;0"))</f>
        <v>24</v>
      </c>
      <c r="F43" s="40" t="n">
        <f aca="false">IF(OR(N(D16)&lt;=0.005,E43=0),"—",EDATE($C$8,E43-1))</f>
        <v>46966</v>
      </c>
      <c r="G43" s="20" t="n">
        <f aca="false">IF(N(D16)&lt;=0.005,"—",SUM('Payoff Schedule'!$P$5:$P$244))</f>
        <v>1023.19271411046</v>
      </c>
    </row>
    <row r="44" customFormat="false" ht="15" hidden="false" customHeight="false" outlineLevel="0" collapsed="false">
      <c r="B44" s="10" t="n">
        <v>5</v>
      </c>
      <c r="C44" s="35" t="str">
        <f aca="false">C17</f>
        <v>Store Card</v>
      </c>
      <c r="D44" s="36" t="n">
        <f aca="false">IF(N(D17)&lt;=0.005,"—",H17)</f>
        <v>1</v>
      </c>
      <c r="E44" s="10" t="n">
        <f aca="false">IF(N(D17)&lt;=0.005,"—",COUNTIF('Payoff Schedule'!$R$5:$R$244,"&gt;0"))</f>
        <v>3</v>
      </c>
      <c r="F44" s="37" t="n">
        <f aca="false">IF(OR(N(D17)&lt;=0.005,E44=0),"—",EDATE($C$8,E44-1))</f>
        <v>46327</v>
      </c>
      <c r="G44" s="16" t="n">
        <f aca="false">IF(N(D17)&lt;=0.005,"—",SUM('Payoff Schedule'!$S$5:$S$244))</f>
        <v>35.7563777330151</v>
      </c>
    </row>
    <row r="45" customFormat="false" ht="15" hidden="false" customHeight="false" outlineLevel="0" collapsed="false">
      <c r="B45" s="17" t="n">
        <v>6</v>
      </c>
      <c r="C45" s="38" t="n">
        <f aca="false">C18</f>
        <v>0</v>
      </c>
      <c r="D45" s="17" t="str">
        <f aca="false">IF(N(D18)&lt;=0.005,"—",H18)</f>
        <v>—</v>
      </c>
      <c r="E45" s="17" t="str">
        <f aca="false">IF(N(D18)&lt;=0.005,"—",COUNTIF('Payoff Schedule'!$U$5:$U$244,"&gt;0"))</f>
        <v>—</v>
      </c>
      <c r="F45" s="40" t="str">
        <f aca="false">IF(OR(N(D18)&lt;=0.005,E45=0),"—",EDATE($C$8,E45-1))</f>
        <v>—</v>
      </c>
      <c r="G45" s="20" t="str">
        <f aca="false">IF(N(D18)&lt;=0.005,"—",SUM('Payoff Schedule'!$V$5:$V$244))</f>
        <v>—</v>
      </c>
    </row>
    <row r="46" customFormat="false" ht="15" hidden="false" customHeight="false" outlineLevel="0" collapsed="false">
      <c r="B46" s="10" t="n">
        <v>7</v>
      </c>
      <c r="C46" s="35" t="n">
        <f aca="false">C19</f>
        <v>0</v>
      </c>
      <c r="D46" s="10" t="str">
        <f aca="false">IF(N(D19)&lt;=0.005,"—",H19)</f>
        <v>—</v>
      </c>
      <c r="E46" s="10" t="str">
        <f aca="false">IF(N(D19)&lt;=0.005,"—",COUNTIF('Payoff Schedule'!$X$5:$X$244,"&gt;0"))</f>
        <v>—</v>
      </c>
      <c r="F46" s="37" t="str">
        <f aca="false">IF(OR(N(D19)&lt;=0.005,E46=0),"—",EDATE($C$8,E46-1))</f>
        <v>—</v>
      </c>
      <c r="G46" s="16" t="str">
        <f aca="false">IF(N(D19)&lt;=0.005,"—",SUM('Payoff Schedule'!$Y$5:$Y$244))</f>
        <v>—</v>
      </c>
    </row>
    <row r="47" customFormat="false" ht="15" hidden="false" customHeight="false" outlineLevel="0" collapsed="false">
      <c r="B47" s="17" t="n">
        <v>8</v>
      </c>
      <c r="C47" s="38" t="n">
        <f aca="false">C20</f>
        <v>0</v>
      </c>
      <c r="D47" s="17" t="str">
        <f aca="false">IF(N(D20)&lt;=0.005,"—",H20)</f>
        <v>—</v>
      </c>
      <c r="E47" s="17" t="str">
        <f aca="false">IF(N(D20)&lt;=0.005,"—",COUNTIF('Payoff Schedule'!$AA$5:$AA$244,"&gt;0"))</f>
        <v>—</v>
      </c>
      <c r="F47" s="40" t="str">
        <f aca="false">IF(OR(N(D20)&lt;=0.005,E47=0),"—",EDATE($C$8,E47-1))</f>
        <v>—</v>
      </c>
      <c r="G47" s="20" t="str">
        <f aca="false">IF(N(D20)&lt;=0.005,"—",SUM('Payoff Schedule'!$AB$5:$AB$244))</f>
        <v>—</v>
      </c>
    </row>
    <row r="48" customFormat="false" ht="15" hidden="false" customHeight="false" outlineLevel="0" collapsed="false">
      <c r="B48" s="10" t="n">
        <v>9</v>
      </c>
      <c r="C48" s="35" t="n">
        <f aca="false">C21</f>
        <v>0</v>
      </c>
      <c r="D48" s="10" t="str">
        <f aca="false">IF(N(D21)&lt;=0.005,"—",H21)</f>
        <v>—</v>
      </c>
      <c r="E48" s="10" t="str">
        <f aca="false">IF(N(D21)&lt;=0.005,"—",COUNTIF('Payoff Schedule'!$AD$5:$AD$244,"&gt;0"))</f>
        <v>—</v>
      </c>
      <c r="F48" s="37" t="str">
        <f aca="false">IF(OR(N(D21)&lt;=0.005,E48=0),"—",EDATE($C$8,E48-1))</f>
        <v>—</v>
      </c>
      <c r="G48" s="16" t="str">
        <f aca="false">IF(N(D21)&lt;=0.005,"—",SUM('Payoff Schedule'!$AE$5:$AE$244))</f>
        <v>—</v>
      </c>
    </row>
    <row r="49" customFormat="false" ht="15" hidden="false" customHeight="false" outlineLevel="0" collapsed="false">
      <c r="B49" s="17" t="n">
        <v>10</v>
      </c>
      <c r="C49" s="38" t="n">
        <f aca="false">C22</f>
        <v>0</v>
      </c>
      <c r="D49" s="17" t="str">
        <f aca="false">IF(N(D22)&lt;=0.005,"—",H22)</f>
        <v>—</v>
      </c>
      <c r="E49" s="17" t="str">
        <f aca="false">IF(N(D22)&lt;=0.005,"—",COUNTIF('Payoff Schedule'!$AG$5:$AG$244,"&gt;0"))</f>
        <v>—</v>
      </c>
      <c r="F49" s="40" t="str">
        <f aca="false">IF(OR(N(D22)&lt;=0.005,E49=0),"—",EDATE($C$8,E49-1))</f>
        <v>—</v>
      </c>
      <c r="G49" s="20" t="str">
        <f aca="false">IF(N(D22)&lt;=0.005,"—",SUM('Payoff Schedule'!$AH$5:$AH$244))</f>
        <v>—</v>
      </c>
    </row>
  </sheetData>
  <mergeCells count="9">
    <mergeCell ref="B2:I2"/>
    <mergeCell ref="B3:I3"/>
    <mergeCell ref="B5:I5"/>
    <mergeCell ref="C6:E6"/>
    <mergeCell ref="B10:I10"/>
    <mergeCell ref="B11:I11"/>
    <mergeCell ref="B25:I25"/>
    <mergeCell ref="B29:I29"/>
    <mergeCell ref="B38:I38"/>
  </mergeCells>
  <dataValidations count="1">
    <dataValidation allowBlank="false" errorStyle="stop" operator="between" showDropDown="false" showErrorMessage="false" showInputMessage="false" sqref="C6" type="list">
      <formula1>"Snowball (Lowest Balance First),Avalanche (Highest Rate First)"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2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4" topLeftCell="F5" activePane="bottomRight" state="frozen"/>
      <selection pane="topLeft" activeCell="A1" activeCellId="0" sqref="A1"/>
      <selection pane="topRight" activeCell="F1" activeCellId="0" sqref="F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13"/>
    <col collapsed="false" customWidth="true" hidden="false" outlineLevel="0" max="4" min="4" style="0" width="8"/>
    <col collapsed="false" customWidth="true" hidden="false" outlineLevel="0" max="5" min="5" style="0" width="18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9" min="9" style="0" width="12"/>
    <col collapsed="false" customWidth="true" hidden="false" outlineLevel="0" max="10" min="10" style="0" width="11"/>
    <col collapsed="false" customWidth="true" hidden="false" outlineLevel="0" max="11" min="11" style="0" width="13"/>
    <col collapsed="false" customWidth="true" hidden="false" outlineLevel="0" max="12" min="12" style="0" width="12"/>
    <col collapsed="false" customWidth="true" hidden="false" outlineLevel="0" max="13" min="13" style="0" width="11"/>
    <col collapsed="false" customWidth="true" hidden="false" outlineLevel="0" max="14" min="14" style="0" width="13"/>
    <col collapsed="false" customWidth="true" hidden="false" outlineLevel="0" max="15" min="15" style="0" width="12"/>
    <col collapsed="false" customWidth="true" hidden="false" outlineLevel="0" max="16" min="16" style="0" width="11"/>
    <col collapsed="false" customWidth="true" hidden="false" outlineLevel="0" max="17" min="17" style="0" width="13"/>
    <col collapsed="false" customWidth="true" hidden="false" outlineLevel="0" max="18" min="18" style="0" width="12"/>
    <col collapsed="false" customWidth="true" hidden="false" outlineLevel="0" max="19" min="19" style="0" width="11"/>
    <col collapsed="false" customWidth="true" hidden="false" outlineLevel="0" max="20" min="20" style="0" width="13"/>
    <col collapsed="false" customWidth="true" hidden="false" outlineLevel="0" max="21" min="21" style="0" width="12"/>
    <col collapsed="false" customWidth="true" hidden="false" outlineLevel="0" max="22" min="22" style="0" width="11"/>
    <col collapsed="false" customWidth="true" hidden="false" outlineLevel="0" max="23" min="23" style="0" width="13"/>
    <col collapsed="false" customWidth="true" hidden="false" outlineLevel="0" max="24" min="24" style="0" width="12"/>
    <col collapsed="false" customWidth="true" hidden="false" outlineLevel="0" max="25" min="25" style="0" width="11"/>
    <col collapsed="false" customWidth="true" hidden="false" outlineLevel="0" max="26" min="26" style="0" width="13"/>
    <col collapsed="false" customWidth="true" hidden="false" outlineLevel="0" max="27" min="27" style="0" width="12"/>
    <col collapsed="false" customWidth="true" hidden="false" outlineLevel="0" max="28" min="28" style="0" width="11"/>
    <col collapsed="false" customWidth="true" hidden="false" outlineLevel="0" max="29" min="29" style="0" width="13"/>
    <col collapsed="false" customWidth="true" hidden="false" outlineLevel="0" max="30" min="30" style="0" width="12"/>
    <col collapsed="false" customWidth="true" hidden="false" outlineLevel="0" max="31" min="31" style="0" width="11"/>
    <col collapsed="false" customWidth="true" hidden="false" outlineLevel="0" max="32" min="32" style="0" width="13"/>
    <col collapsed="false" customWidth="true" hidden="false" outlineLevel="0" max="33" min="33" style="0" width="12"/>
    <col collapsed="false" customWidth="true" hidden="false" outlineLevel="0" max="34" min="34" style="0" width="11"/>
    <col collapsed="false" customWidth="true" hidden="false" outlineLevel="0" max="35" min="35" style="0" width="13"/>
    <col collapsed="false" customWidth="true" hidden="false" outlineLevel="0" max="36" min="36" style="0" width="14"/>
    <col collapsed="false" customWidth="true" hidden="false" outlineLevel="0" max="37" min="37" style="0" width="13"/>
    <col collapsed="false" customWidth="true" hidden="false" outlineLevel="0" max="38" min="38" style="0" width="15"/>
    <col collapsed="false" customWidth="true" hidden="false" outlineLevel="0" max="40" min="40" style="0" width="26"/>
    <col collapsed="false" customWidth="true" hidden="false" outlineLevel="0" max="41" min="41" style="0" width="20"/>
  </cols>
  <sheetData>
    <row r="1" customFormat="false" ht="27.75" hidden="false" customHeight="true" outlineLevel="0" collapsed="false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O1" s="6" t="s">
        <v>41</v>
      </c>
    </row>
    <row r="2" customFormat="false" ht="15" hidden="false" customHeight="false" outlineLevel="0" collapsed="false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N2" s="6" t="s">
        <v>43</v>
      </c>
      <c r="AO2" s="41" t="n">
        <f aca="false">COUNT(A5:A244)</f>
        <v>31</v>
      </c>
    </row>
    <row r="3" customFormat="false" ht="15" hidden="false" customHeight="false" outlineLevel="0" collapsed="false">
      <c r="AN3" s="6" t="s">
        <v>44</v>
      </c>
      <c r="AO3" s="42" t="n">
        <f aca="false">SUM(AK5:AK244)</f>
        <v>3684.66824321984</v>
      </c>
    </row>
    <row r="4" customFormat="false" ht="30" hidden="false" customHeight="true" outlineLevel="0" collapsed="false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  <c r="F4" s="9" t="str">
        <f aca="false">IF(N('Debt Snowball Calculator'!$D$13)&lt;=0.005,"(unused)",'Debt Snowball Calculator'!$C$13&amp;" Pmt")</f>
        <v>Credit Card A Pmt</v>
      </c>
      <c r="G4" s="9" t="str">
        <f aca="false">IF(N('Debt Snowball Calculator'!$D$13)&lt;=0.005,"",'Debt Snowball Calculator'!$C$13&amp;" Int")</f>
        <v>Credit Card A Int</v>
      </c>
      <c r="H4" s="9" t="str">
        <f aca="false">IF(N('Debt Snowball Calculator'!$D$13)&lt;=0.005,"",'Debt Snowball Calculator'!$C$13&amp;" Bal")</f>
        <v>Credit Card A Bal</v>
      </c>
      <c r="I4" s="9" t="str">
        <f aca="false">IF(N('Debt Snowball Calculator'!$D$14)&lt;=0.005,"(unused)",'Debt Snowball Calculator'!$C$14&amp;" Pmt")</f>
        <v>Credit Card B Pmt</v>
      </c>
      <c r="J4" s="9" t="str">
        <f aca="false">IF(N('Debt Snowball Calculator'!$D$14)&lt;=0.005,"",'Debt Snowball Calculator'!$C$14&amp;" Int")</f>
        <v>Credit Card B Int</v>
      </c>
      <c r="K4" s="9" t="str">
        <f aca="false">IF(N('Debt Snowball Calculator'!$D$14)&lt;=0.005,"",'Debt Snowball Calculator'!$C$14&amp;" Bal")</f>
        <v>Credit Card B Bal</v>
      </c>
      <c r="L4" s="9" t="str">
        <f aca="false">IF(N('Debt Snowball Calculator'!$D$15)&lt;=0.005,"(unused)",'Debt Snowball Calculator'!$C$15&amp;" Pmt")</f>
        <v>Car Loan Pmt</v>
      </c>
      <c r="M4" s="9" t="str">
        <f aca="false">IF(N('Debt Snowball Calculator'!$D$15)&lt;=0.005,"",'Debt Snowball Calculator'!$C$15&amp;" Int")</f>
        <v>Car Loan Int</v>
      </c>
      <c r="N4" s="9" t="str">
        <f aca="false">IF(N('Debt Snowball Calculator'!$D$15)&lt;=0.005,"",'Debt Snowball Calculator'!$C$15&amp;" Bal")</f>
        <v>Car Loan Bal</v>
      </c>
      <c r="O4" s="9" t="str">
        <f aca="false">IF(N('Debt Snowball Calculator'!$D$16)&lt;=0.005,"(unused)",'Debt Snowball Calculator'!$C$16&amp;" Pmt")</f>
        <v>Personal Loan Pmt</v>
      </c>
      <c r="P4" s="9" t="str">
        <f aca="false">IF(N('Debt Snowball Calculator'!$D$16)&lt;=0.005,"",'Debt Snowball Calculator'!$C$16&amp;" Int")</f>
        <v>Personal Loan Int</v>
      </c>
      <c r="Q4" s="9" t="str">
        <f aca="false">IF(N('Debt Snowball Calculator'!$D$16)&lt;=0.005,"",'Debt Snowball Calculator'!$C$16&amp;" Bal")</f>
        <v>Personal Loan Bal</v>
      </c>
      <c r="R4" s="9" t="str">
        <f aca="false">IF(N('Debt Snowball Calculator'!$D$17)&lt;=0.005,"(unused)",'Debt Snowball Calculator'!$C$17&amp;" Pmt")</f>
        <v>Store Card Pmt</v>
      </c>
      <c r="S4" s="9" t="str">
        <f aca="false">IF(N('Debt Snowball Calculator'!$D$17)&lt;=0.005,"",'Debt Snowball Calculator'!$C$17&amp;" Int")</f>
        <v>Store Card Int</v>
      </c>
      <c r="T4" s="9" t="str">
        <f aca="false">IF(N('Debt Snowball Calculator'!$D$17)&lt;=0.005,"",'Debt Snowball Calculator'!$C$17&amp;" Bal")</f>
        <v>Store Card Bal</v>
      </c>
      <c r="U4" s="9" t="str">
        <f aca="false">IF(N('Debt Snowball Calculator'!$D$18)&lt;=0.005,"(unused)",'Debt Snowball Calculator'!$C$18&amp;" Pmt")</f>
        <v>(unused)</v>
      </c>
      <c r="V4" s="9" t="str">
        <f aca="false">IF(N('Debt Snowball Calculator'!$D$18)&lt;=0.005,"",'Debt Snowball Calculator'!$C$18&amp;" Int")</f>
        <v/>
      </c>
      <c r="W4" s="9" t="str">
        <f aca="false">IF(N('Debt Snowball Calculator'!$D$18)&lt;=0.005,"",'Debt Snowball Calculator'!$C$18&amp;" Bal")</f>
        <v/>
      </c>
      <c r="X4" s="9" t="str">
        <f aca="false">IF(N('Debt Snowball Calculator'!$D$19)&lt;=0.005,"(unused)",'Debt Snowball Calculator'!$C$19&amp;" Pmt")</f>
        <v>(unused)</v>
      </c>
      <c r="Y4" s="9" t="str">
        <f aca="false">IF(N('Debt Snowball Calculator'!$D$19)&lt;=0.005,"",'Debt Snowball Calculator'!$C$19&amp;" Int")</f>
        <v/>
      </c>
      <c r="Z4" s="9" t="str">
        <f aca="false">IF(N('Debt Snowball Calculator'!$D$19)&lt;=0.005,"",'Debt Snowball Calculator'!$C$19&amp;" Bal")</f>
        <v/>
      </c>
      <c r="AA4" s="9" t="str">
        <f aca="false">IF(N('Debt Snowball Calculator'!$D$20)&lt;=0.005,"(unused)",'Debt Snowball Calculator'!$C$20&amp;" Pmt")</f>
        <v>(unused)</v>
      </c>
      <c r="AB4" s="9" t="str">
        <f aca="false">IF(N('Debt Snowball Calculator'!$D$20)&lt;=0.005,"",'Debt Snowball Calculator'!$C$20&amp;" Int")</f>
        <v/>
      </c>
      <c r="AC4" s="9" t="str">
        <f aca="false">IF(N('Debt Snowball Calculator'!$D$20)&lt;=0.005,"",'Debt Snowball Calculator'!$C$20&amp;" Bal")</f>
        <v/>
      </c>
      <c r="AD4" s="9" t="str">
        <f aca="false">IF(N('Debt Snowball Calculator'!$D$21)&lt;=0.005,"(unused)",'Debt Snowball Calculator'!$C$21&amp;" Pmt")</f>
        <v>(unused)</v>
      </c>
      <c r="AE4" s="9" t="str">
        <f aca="false">IF(N('Debt Snowball Calculator'!$D$21)&lt;=0.005,"",'Debt Snowball Calculator'!$C$21&amp;" Int")</f>
        <v/>
      </c>
      <c r="AF4" s="9" t="str">
        <f aca="false">IF(N('Debt Snowball Calculator'!$D$21)&lt;=0.005,"",'Debt Snowball Calculator'!$C$21&amp;" Bal")</f>
        <v/>
      </c>
      <c r="AG4" s="9" t="str">
        <f aca="false">IF(N('Debt Snowball Calculator'!$D$22)&lt;=0.005,"(unused)",'Debt Snowball Calculator'!$C$22&amp;" Pmt")</f>
        <v>(unused)</v>
      </c>
      <c r="AH4" s="9" t="str">
        <f aca="false">IF(N('Debt Snowball Calculator'!$D$22)&lt;=0.005,"",'Debt Snowball Calculator'!$C$22&amp;" Int")</f>
        <v/>
      </c>
      <c r="AI4" s="9" t="str">
        <f aca="false">IF(N('Debt Snowball Calculator'!$D$22)&lt;=0.005,"",'Debt Snowball Calculator'!$C$22&amp;" Bal")</f>
        <v/>
      </c>
      <c r="AJ4" s="9" t="s">
        <v>50</v>
      </c>
      <c r="AK4" s="9" t="s">
        <v>51</v>
      </c>
      <c r="AL4" s="9" t="s">
        <v>52</v>
      </c>
    </row>
    <row r="5" customFormat="false" ht="15" hidden="false" customHeight="false" outlineLevel="0" collapsed="false">
      <c r="A5" s="36" t="n">
        <f aca="false">1</f>
        <v>1</v>
      </c>
      <c r="B5" s="37" t="n">
        <f aca="false">IF($A5="","",EDATE('Debt Snowball Calculator'!$C$8,$A5-1))</f>
        <v>46266</v>
      </c>
      <c r="C5" s="43" t="n">
        <f aca="false">IF($A5="","",'Debt Snowball Calculator'!$C$7+IF('Debt Snowball Calculator'!$D$13&lt;=0.005,'Debt Snowball Calculator'!$F$13,0)+IF('Debt Snowball Calculator'!$D$14&lt;=0.005,'Debt Snowball Calculator'!$F$14,0)+IF('Debt Snowball Calculator'!$D$15&lt;=0.005,'Debt Snowball Calculator'!$F$15,0)+IF('Debt Snowball Calculator'!$D$16&lt;=0.005,'Debt Snowball Calculator'!$F$16,0)+IF('Debt Snowball Calculator'!$D$17&lt;=0.005,'Debt Snowball Calculator'!$F$17,0)+IF('Debt Snowball Calculator'!$D$18&lt;=0.005,'Debt Snowball Calculator'!$F$18,0)+IF('Debt Snowball Calculator'!$D$19&lt;=0.005,'Debt Snowball Calculator'!$F$19,0)+IF('Debt Snowball Calculator'!$D$20&lt;=0.005,'Debt Snowball Calculator'!$F$20,0)+IF('Debt Snowball Calculator'!$D$21&lt;=0.005,'Debt Snowball Calculator'!$F$21,0)+IF('Debt Snowball Calculator'!$D$22&lt;=0.005,'Debt Snowball Calculator'!$F$22,0))</f>
        <v>300</v>
      </c>
      <c r="D5" s="36" t="n">
        <f aca="false">IF($A5="","",MIN(IF('Debt Snowball Calculator'!$D$13&lt;=0.005,99999,'Debt Snowball Calculator'!$H$13),IF('Debt Snowball Calculator'!$D$14&lt;=0.005,99999,'Debt Snowball Calculator'!$H$14),IF('Debt Snowball Calculator'!$D$15&lt;=0.005,99999,'Debt Snowball Calculator'!$H$15),IF('Debt Snowball Calculator'!$D$16&lt;=0.005,99999,'Debt Snowball Calculator'!$H$16),IF('Debt Snowball Calculator'!$D$17&lt;=0.005,99999,'Debt Snowball Calculator'!$H$17),IF('Debt Snowball Calculator'!$D$18&lt;=0.005,99999,'Debt Snowball Calculator'!$H$18),IF('Debt Snowball Calculator'!$D$19&lt;=0.005,99999,'Debt Snowball Calculator'!$H$19),IF('Debt Snowball Calculator'!$D$20&lt;=0.005,99999,'Debt Snowball Calculator'!$H$20),IF('Debt Snowball Calculator'!$D$21&lt;=0.005,99999,'Debt Snowball Calculator'!$H$21),IF('Debt Snowball Calculator'!$D$22&lt;=0.005,99999,'Debt Snowball Calculator'!$H$22)))</f>
        <v>1</v>
      </c>
      <c r="E5" s="10" t="str">
        <f aca="false">IF($A5="","",IF($D5&gt;=99999,"— All Paid Off —",INDEX('Debt Snowball Calculator'!$C$13:$C$22,MATCH($D5,'Debt Snowball Calculator'!$H$13:$H$22,0))))</f>
        <v>Store Card</v>
      </c>
      <c r="F5" s="43" t="n">
        <f aca="false">IF($A5="","",IF('Debt Snowball Calculator'!$D$13&lt;=0.005,0,MIN('Debt Snowball Calculator'!$F$13,'Debt Snowball Calculator'!$D$13+G5)+IF('Debt Snowball Calculator'!$H$13=$D5,MIN($C5,MAX('Debt Snowball Calculator'!$D$13-(MIN('Debt Snowball Calculator'!$F$13,'Debt Snowball Calculator'!$D$13+G5)-G5),0)),0)))</f>
        <v>110</v>
      </c>
      <c r="G5" s="43" t="n">
        <f aca="false">IF($A5="","",'Debt Snowball Calculator'!$D$13*('Debt Snowball Calculator'!$E$13/12))</f>
        <v>83.965</v>
      </c>
      <c r="H5" s="43" t="n">
        <f aca="false">IF($A5="","",MAX('Debt Snowball Calculator'!$D$13-(F5-G5),0))</f>
        <v>4173.965</v>
      </c>
      <c r="I5" s="43" t="n">
        <f aca="false">IF($A5="","",IF('Debt Snowball Calculator'!$D$14&lt;=0.005,0,MIN('Debt Snowball Calculator'!$F$14,'Debt Snowball Calculator'!$D$14+J5)+IF('Debt Snowball Calculator'!$H$14=$D5,MIN($C5,MAX('Debt Snowball Calculator'!$D$14-(MIN('Debt Snowball Calculator'!$F$14,'Debt Snowball Calculator'!$D$14+J5)-J5),0)),0)))</f>
        <v>45</v>
      </c>
      <c r="J5" s="43" t="n">
        <f aca="false">IF($A5="","",'Debt Snowball Calculator'!$D$14*('Debt Snowball Calculator'!$E$14/12))</f>
        <v>24.9875</v>
      </c>
      <c r="K5" s="43" t="n">
        <f aca="false">IF($A5="","",MAX('Debt Snowball Calculator'!$D$14-(I5-J5),0))</f>
        <v>1479.9875</v>
      </c>
      <c r="L5" s="43" t="n">
        <f aca="false">IF($A5="","",IF('Debt Snowball Calculator'!$D$15&lt;=0.005,0,MIN('Debt Snowball Calculator'!$F$15,'Debt Snowball Calculator'!$D$15+M5)+IF('Debt Snowball Calculator'!$H$15=$D5,MIN($C5,MAX('Debt Snowball Calculator'!$D$15-(MIN('Debt Snowball Calculator'!$F$15,'Debt Snowball Calculator'!$D$15+M5)-M5),0)),0)))</f>
        <v>320</v>
      </c>
      <c r="M5" s="43" t="n">
        <f aca="false">IF($A5="","",'Debt Snowball Calculator'!$D$15*('Debt Snowball Calculator'!$E$15/12))</f>
        <v>73.6</v>
      </c>
      <c r="N5" s="43" t="n">
        <f aca="false">IF($A5="","",MAX('Debt Snowball Calculator'!$D$15-(L5-M5),0))</f>
        <v>12553.6</v>
      </c>
      <c r="O5" s="43" t="n">
        <f aca="false">IF($A5="","",IF('Debt Snowball Calculator'!$D$16&lt;=0.005,0,MIN('Debt Snowball Calculator'!$F$16,'Debt Snowball Calculator'!$D$16+P5)+IF('Debt Snowball Calculator'!$H$16=$D5,MIN($C5,MAX('Debt Snowball Calculator'!$D$16-(MIN('Debt Snowball Calculator'!$F$16,'Debt Snowball Calculator'!$D$16+P5)-P5),0)),0)))</f>
        <v>175</v>
      </c>
      <c r="P5" s="43" t="n">
        <f aca="false">IF($A5="","",'Debt Snowball Calculator'!$D$16*('Debt Snowball Calculator'!$E$16/12))</f>
        <v>60.375</v>
      </c>
      <c r="Q5" s="43" t="n">
        <f aca="false">IF($A5="","",MAX('Debt Snowball Calculator'!$D$16-(O5-P5),0))</f>
        <v>6185.375</v>
      </c>
      <c r="R5" s="43" t="n">
        <f aca="false">IF($A5="","",IF('Debt Snowball Calculator'!$D$17&lt;=0.005,0,MIN('Debt Snowball Calculator'!$F$17,'Debt Snowball Calculator'!$D$17+S5)+IF('Debt Snowball Calculator'!$H$17=$D5,MIN($C5,MAX('Debt Snowball Calculator'!$D$17-(MIN('Debt Snowball Calculator'!$F$17,'Debt Snowball Calculator'!$D$17+S5)-S5),0)),0)))</f>
        <v>335</v>
      </c>
      <c r="S5" s="43" t="n">
        <f aca="false">IF($A5="","",'Debt Snowball Calculator'!$D$17*('Debt Snowball Calculator'!$E$17/12))</f>
        <v>19.0541666666667</v>
      </c>
      <c r="T5" s="43" t="n">
        <f aca="false">IF($A5="","",MAX('Debt Snowball Calculator'!$D$17-(R5-S5),0))</f>
        <v>534.054166666667</v>
      </c>
      <c r="U5" s="43" t="n">
        <f aca="false">IF($A5="","",IF('Debt Snowball Calculator'!$D$18&lt;=0.005,0,MIN('Debt Snowball Calculator'!$F$18,'Debt Snowball Calculator'!$D$18+V5)+IF('Debt Snowball Calculator'!$H$18=$D5,MIN($C5,MAX('Debt Snowball Calculator'!$D$18-(MIN('Debt Snowball Calculator'!$F$18,'Debt Snowball Calculator'!$D$18+V5)-V5),0)),0)))</f>
        <v>0</v>
      </c>
      <c r="V5" s="43" t="n">
        <f aca="false">IF($A5="","",'Debt Snowball Calculator'!$D$18*('Debt Snowball Calculator'!$E$18/12))</f>
        <v>0</v>
      </c>
      <c r="W5" s="43" t="n">
        <f aca="false">IF($A5="","",MAX('Debt Snowball Calculator'!$D$18-(U5-V5),0))</f>
        <v>0</v>
      </c>
      <c r="X5" s="43" t="n">
        <f aca="false">IF($A5="","",IF('Debt Snowball Calculator'!$D$19&lt;=0.005,0,MIN('Debt Snowball Calculator'!$F$19,'Debt Snowball Calculator'!$D$19+Y5)+IF('Debt Snowball Calculator'!$H$19=$D5,MIN($C5,MAX('Debt Snowball Calculator'!$D$19-(MIN('Debt Snowball Calculator'!$F$19,'Debt Snowball Calculator'!$D$19+Y5)-Y5),0)),0)))</f>
        <v>0</v>
      </c>
      <c r="Y5" s="43" t="n">
        <f aca="false">IF($A5="","",'Debt Snowball Calculator'!$D$19*('Debt Snowball Calculator'!$E$19/12))</f>
        <v>0</v>
      </c>
      <c r="Z5" s="43" t="n">
        <f aca="false">IF($A5="","",MAX('Debt Snowball Calculator'!$D$19-(X5-Y5),0))</f>
        <v>0</v>
      </c>
      <c r="AA5" s="43" t="n">
        <f aca="false">IF($A5="","",IF('Debt Snowball Calculator'!$D$20&lt;=0.005,0,MIN('Debt Snowball Calculator'!$F$20,'Debt Snowball Calculator'!$D$20+AB5)+IF('Debt Snowball Calculator'!$H$20=$D5,MIN($C5,MAX('Debt Snowball Calculator'!$D$20-(MIN('Debt Snowball Calculator'!$F$20,'Debt Snowball Calculator'!$D$20+AB5)-AB5),0)),0)))</f>
        <v>0</v>
      </c>
      <c r="AB5" s="43" t="n">
        <f aca="false">IF($A5="","",'Debt Snowball Calculator'!$D$20*('Debt Snowball Calculator'!$E$20/12))</f>
        <v>0</v>
      </c>
      <c r="AC5" s="43" t="n">
        <f aca="false">IF($A5="","",MAX('Debt Snowball Calculator'!$D$20-(AA5-AB5),0))</f>
        <v>0</v>
      </c>
      <c r="AD5" s="43" t="n">
        <f aca="false">IF($A5="","",IF('Debt Snowball Calculator'!$D$21&lt;=0.005,0,MIN('Debt Snowball Calculator'!$F$21,'Debt Snowball Calculator'!$D$21+AE5)+IF('Debt Snowball Calculator'!$H$21=$D5,MIN($C5,MAX('Debt Snowball Calculator'!$D$21-(MIN('Debt Snowball Calculator'!$F$21,'Debt Snowball Calculator'!$D$21+AE5)-AE5),0)),0)))</f>
        <v>0</v>
      </c>
      <c r="AE5" s="43" t="n">
        <f aca="false">IF($A5="","",'Debt Snowball Calculator'!$D$21*('Debt Snowball Calculator'!$E$21/12))</f>
        <v>0</v>
      </c>
      <c r="AF5" s="43" t="n">
        <f aca="false">IF($A5="","",MAX('Debt Snowball Calculator'!$D$21-(AD5-AE5),0))</f>
        <v>0</v>
      </c>
      <c r="AG5" s="43" t="n">
        <f aca="false">IF($A5="","",IF('Debt Snowball Calculator'!$D$22&lt;=0.005,0,MIN('Debt Snowball Calculator'!$F$22,'Debt Snowball Calculator'!$D$22+AH5)+IF('Debt Snowball Calculator'!$H$22=$D5,MIN($C5,MAX('Debt Snowball Calculator'!$D$22-(MIN('Debt Snowball Calculator'!$F$22,'Debt Snowball Calculator'!$D$22+AH5)-AH5),0)),0)))</f>
        <v>0</v>
      </c>
      <c r="AH5" s="43" t="n">
        <f aca="false">IF($A5="","",'Debt Snowball Calculator'!$D$22*('Debt Snowball Calculator'!$E$22/12))</f>
        <v>0</v>
      </c>
      <c r="AI5" s="43" t="n">
        <f aca="false">IF($A5="","",MAX('Debt Snowball Calculator'!$D$22-(AG5-AH5),0))</f>
        <v>0</v>
      </c>
      <c r="AJ5" s="43" t="n">
        <f aca="false">IF($A5="","",F5+I5+L5+O5+R5+U5+X5+AA5+AD5+AG5)</f>
        <v>985</v>
      </c>
      <c r="AK5" s="43" t="n">
        <f aca="false">IF($A5="","",G5+J5+M5+P5+S5+V5+Y5+AB5+AE5+AH5)</f>
        <v>261.981666666667</v>
      </c>
      <c r="AL5" s="43" t="n">
        <f aca="false">IF($A5="","",H5+K5+N5+Q5+T5+W5+Z5+AC5+AF5+AI5)</f>
        <v>24926.9816666667</v>
      </c>
    </row>
    <row r="6" customFormat="false" ht="15" hidden="false" customHeight="false" outlineLevel="0" collapsed="false">
      <c r="A6" s="39" t="n">
        <f aca="false">IF($A5="","",IF(AND(ISNUMBER($AL5),$AL5&gt;0.005),$A5+1,""))</f>
        <v>2</v>
      </c>
      <c r="B6" s="40" t="n">
        <f aca="false">IF($A6="","",EDATE('Debt Snowball Calculator'!$C$8,$A6-1))</f>
        <v>46296</v>
      </c>
      <c r="C6" s="44" t="n">
        <f aca="false">IF($A6="","",'Debt Snowball Calculator'!$C$7+IF($H5&lt;=0.005,'Debt Snowball Calculator'!$F$13,0)+IF($K5&lt;=0.005,'Debt Snowball Calculator'!$F$14,0)+IF($N5&lt;=0.005,'Debt Snowball Calculator'!$F$15,0)+IF($Q5&lt;=0.005,'Debt Snowball Calculator'!$F$16,0)+IF($T5&lt;=0.005,'Debt Snowball Calculator'!$F$17,0)+IF($W5&lt;=0.005,'Debt Snowball Calculator'!$F$18,0)+IF($Z5&lt;=0.005,'Debt Snowball Calculator'!$F$19,0)+IF($AC5&lt;=0.005,'Debt Snowball Calculator'!$F$20,0)+IF($AF5&lt;=0.005,'Debt Snowball Calculator'!$F$21,0)+IF($AI5&lt;=0.005,'Debt Snowball Calculator'!$F$22,0))</f>
        <v>300</v>
      </c>
      <c r="D6" s="39" t="n">
        <f aca="false">IF($A6="","",MIN(IF($H5&lt;=0.005,99999,'Debt Snowball Calculator'!$H$13),IF($K5&lt;=0.005,99999,'Debt Snowball Calculator'!$H$14),IF($N5&lt;=0.005,99999,'Debt Snowball Calculator'!$H$15),IF($Q5&lt;=0.005,99999,'Debt Snowball Calculator'!$H$16),IF($T5&lt;=0.005,99999,'Debt Snowball Calculator'!$H$17),IF($W5&lt;=0.005,99999,'Debt Snowball Calculator'!$H$18),IF($Z5&lt;=0.005,99999,'Debt Snowball Calculator'!$H$19),IF($AC5&lt;=0.005,99999,'Debt Snowball Calculator'!$H$20),IF($AF5&lt;=0.005,99999,'Debt Snowball Calculator'!$H$21),IF($AI5&lt;=0.005,99999,'Debt Snowball Calculator'!$H$22)))</f>
        <v>1</v>
      </c>
      <c r="E6" s="17" t="str">
        <f aca="false">IF($A6="","",IF($D6&gt;=99999,"— All Paid Off —",INDEX('Debt Snowball Calculator'!$C$13:$C$22,MATCH($D6,'Debt Snowball Calculator'!$H$13:$H$22,0))))</f>
        <v>Store Card</v>
      </c>
      <c r="F6" s="44" t="n">
        <f aca="false">IF($A6="","",IF($H5&lt;=0.005,0,MIN('Debt Snowball Calculator'!$F$13,$H5+G6)+IF('Debt Snowball Calculator'!$H$13=$D6,MIN($C6,MAX($H5-(MIN('Debt Snowball Calculator'!$F$13,$H5+G6)-G6),0)),0)))</f>
        <v>110</v>
      </c>
      <c r="G6" s="44" t="n">
        <f aca="false">IF($A6="","",$H5*('Debt Snowball Calculator'!$E$13/12))</f>
        <v>83.4445169583333</v>
      </c>
      <c r="H6" s="44" t="n">
        <f aca="false">IF($A6="","",MAX($H5-(F6-G6),0))</f>
        <v>4147.40951695833</v>
      </c>
      <c r="I6" s="44" t="n">
        <f aca="false">IF($A6="","",IF($K5&lt;=0.005,0,MIN('Debt Snowball Calculator'!$F$14,$K5+J6)+IF('Debt Snowball Calculator'!$H$14=$D6,MIN($C6,MAX($K5-(MIN('Debt Snowball Calculator'!$F$14,$K5+J6)-J6),0)),0)))</f>
        <v>45</v>
      </c>
      <c r="J6" s="44" t="n">
        <f aca="false">IF($A6="","",$K5*('Debt Snowball Calculator'!$E$14/12))</f>
        <v>24.6541251041667</v>
      </c>
      <c r="K6" s="44" t="n">
        <f aca="false">IF($A6="","",MAX($K5-(I6-J6),0))</f>
        <v>1459.64162510417</v>
      </c>
      <c r="L6" s="44" t="n">
        <f aca="false">IF($A6="","",IF($N5&lt;=0.005,0,MIN('Debt Snowball Calculator'!$F$15,$N5+M6)+IF('Debt Snowball Calculator'!$H$15=$D6,MIN($C6,MAX($N5-(MIN('Debt Snowball Calculator'!$F$15,$N5+M6)-M6),0)),0)))</f>
        <v>320</v>
      </c>
      <c r="M6" s="44" t="n">
        <f aca="false">IF($A6="","",$N5*('Debt Snowball Calculator'!$E$15/12))</f>
        <v>72.1832</v>
      </c>
      <c r="N6" s="44" t="n">
        <f aca="false">IF($A6="","",MAX($N5-(L6-M6),0))</f>
        <v>12305.7832</v>
      </c>
      <c r="O6" s="44" t="n">
        <f aca="false">IF($A6="","",IF($Q5&lt;=0.005,0,MIN('Debt Snowball Calculator'!$F$16,$Q5+P6)+IF('Debt Snowball Calculator'!$H$16=$D6,MIN($C6,MAX($Q5-(MIN('Debt Snowball Calculator'!$F$16,$Q5+P6)-P6),0)),0)))</f>
        <v>175</v>
      </c>
      <c r="P6" s="44" t="n">
        <f aca="false">IF($A6="","",$Q5*('Debt Snowball Calculator'!$E$16/12))</f>
        <v>59.2765104166667</v>
      </c>
      <c r="Q6" s="44" t="n">
        <f aca="false">IF($A6="","",MAX($Q5-(O6-P6),0))</f>
        <v>6069.65151041667</v>
      </c>
      <c r="R6" s="44" t="n">
        <f aca="false">IF($A6="","",IF($T5&lt;=0.005,0,MIN('Debt Snowball Calculator'!$F$17,$T5+S6)+IF('Debt Snowball Calculator'!$H$17=$D6,MIN($C6,MAX($T5-(MIN('Debt Snowball Calculator'!$F$17,$T5+S6)-S6),0)),0)))</f>
        <v>335</v>
      </c>
      <c r="S6" s="44" t="n">
        <f aca="false">IF($A6="","",$T5*('Debt Snowball Calculator'!$E$17/12))</f>
        <v>11.9717142361111</v>
      </c>
      <c r="T6" s="44" t="n">
        <f aca="false">IF($A6="","",MAX($T5-(R6-S6),0))</f>
        <v>211.025880902778</v>
      </c>
      <c r="U6" s="44" t="n">
        <f aca="false">IF($A6="","",IF($W5&lt;=0.005,0,MIN('Debt Snowball Calculator'!$F$18,$W5+V6)+IF('Debt Snowball Calculator'!$H$18=$D6,MIN($C6,MAX($W5-(MIN('Debt Snowball Calculator'!$F$18,$W5+V6)-V6),0)),0)))</f>
        <v>0</v>
      </c>
      <c r="V6" s="44" t="n">
        <f aca="false">IF($A6="","",$W5*('Debt Snowball Calculator'!$E$18/12))</f>
        <v>0</v>
      </c>
      <c r="W6" s="44" t="n">
        <f aca="false">IF($A6="","",MAX($W5-(U6-V6),0))</f>
        <v>0</v>
      </c>
      <c r="X6" s="44" t="n">
        <f aca="false">IF($A6="","",IF($Z5&lt;=0.005,0,MIN('Debt Snowball Calculator'!$F$19,$Z5+Y6)+IF('Debt Snowball Calculator'!$H$19=$D6,MIN($C6,MAX($Z5-(MIN('Debt Snowball Calculator'!$F$19,$Z5+Y6)-Y6),0)),0)))</f>
        <v>0</v>
      </c>
      <c r="Y6" s="44" t="n">
        <f aca="false">IF($A6="","",$Z5*('Debt Snowball Calculator'!$E$19/12))</f>
        <v>0</v>
      </c>
      <c r="Z6" s="44" t="n">
        <f aca="false">IF($A6="","",MAX($Z5-(X6-Y6),0))</f>
        <v>0</v>
      </c>
      <c r="AA6" s="44" t="n">
        <f aca="false">IF($A6="","",IF($AC5&lt;=0.005,0,MIN('Debt Snowball Calculator'!$F$20,$AC5+AB6)+IF('Debt Snowball Calculator'!$H$20=$D6,MIN($C6,MAX($AC5-(MIN('Debt Snowball Calculator'!$F$20,$AC5+AB6)-AB6),0)),0)))</f>
        <v>0</v>
      </c>
      <c r="AB6" s="44" t="n">
        <f aca="false">IF($A6="","",$AC5*('Debt Snowball Calculator'!$E$20/12))</f>
        <v>0</v>
      </c>
      <c r="AC6" s="44" t="n">
        <f aca="false">IF($A6="","",MAX($AC5-(AA6-AB6),0))</f>
        <v>0</v>
      </c>
      <c r="AD6" s="44" t="n">
        <f aca="false">IF($A6="","",IF($AF5&lt;=0.005,0,MIN('Debt Snowball Calculator'!$F$21,$AF5+AE6)+IF('Debt Snowball Calculator'!$H$21=$D6,MIN($C6,MAX($AF5-(MIN('Debt Snowball Calculator'!$F$21,$AF5+AE6)-AE6),0)),0)))</f>
        <v>0</v>
      </c>
      <c r="AE6" s="44" t="n">
        <f aca="false">IF($A6="","",$AF5*('Debt Snowball Calculator'!$E$21/12))</f>
        <v>0</v>
      </c>
      <c r="AF6" s="44" t="n">
        <f aca="false">IF($A6="","",MAX($AF5-(AD6-AE6),0))</f>
        <v>0</v>
      </c>
      <c r="AG6" s="44" t="n">
        <f aca="false">IF($A6="","",IF($AI5&lt;=0.005,0,MIN('Debt Snowball Calculator'!$F$22,$AI5+AH6)+IF('Debt Snowball Calculator'!$H$22=$D6,MIN($C6,MAX($AI5-(MIN('Debt Snowball Calculator'!$F$22,$AI5+AH6)-AH6),0)),0)))</f>
        <v>0</v>
      </c>
      <c r="AH6" s="44" t="n">
        <f aca="false">IF($A6="","",$AI5*('Debt Snowball Calculator'!$E$22/12))</f>
        <v>0</v>
      </c>
      <c r="AI6" s="44" t="n">
        <f aca="false">IF($A6="","",MAX($AI5-(AG6-AH6),0))</f>
        <v>0</v>
      </c>
      <c r="AJ6" s="44" t="n">
        <f aca="false">IF($A6="","",F6+I6+L6+O6+R6+U6+X6+AA6+AD6+AG6)</f>
        <v>985</v>
      </c>
      <c r="AK6" s="44" t="n">
        <f aca="false">IF($A6="","",G6+J6+M6+P6+S6+V6+Y6+AB6+AE6+AH6)</f>
        <v>251.530066715278</v>
      </c>
      <c r="AL6" s="44" t="n">
        <f aca="false">IF($A6="","",H6+K6+N6+Q6+T6+W6+Z6+AC6+AF6+AI6)</f>
        <v>24193.5117333819</v>
      </c>
    </row>
    <row r="7" customFormat="false" ht="15" hidden="false" customHeight="false" outlineLevel="0" collapsed="false">
      <c r="A7" s="36" t="n">
        <f aca="false">IF($A6="","",IF(AND(ISNUMBER($AL6),$AL6&gt;0.005),$A6+1,""))</f>
        <v>3</v>
      </c>
      <c r="B7" s="37" t="n">
        <f aca="false">IF($A7="","",EDATE('Debt Snowball Calculator'!$C$8,$A7-1))</f>
        <v>46327</v>
      </c>
      <c r="C7" s="43" t="n">
        <f aca="false">IF($A7="","",'Debt Snowball Calculator'!$C$7+IF($H6&lt;=0.005,'Debt Snowball Calculator'!$F$13,0)+IF($K6&lt;=0.005,'Debt Snowball Calculator'!$F$14,0)+IF($N6&lt;=0.005,'Debt Snowball Calculator'!$F$15,0)+IF($Q6&lt;=0.005,'Debt Snowball Calculator'!$F$16,0)+IF($T6&lt;=0.005,'Debt Snowball Calculator'!$F$17,0)+IF($W6&lt;=0.005,'Debt Snowball Calculator'!$F$18,0)+IF($Z6&lt;=0.005,'Debt Snowball Calculator'!$F$19,0)+IF($AC6&lt;=0.005,'Debt Snowball Calculator'!$F$20,0)+IF($AF6&lt;=0.005,'Debt Snowball Calculator'!$F$21,0)+IF($AI6&lt;=0.005,'Debt Snowball Calculator'!$F$22,0))</f>
        <v>300</v>
      </c>
      <c r="D7" s="36" t="n">
        <f aca="false">IF($A7="","",MIN(IF($H6&lt;=0.005,99999,'Debt Snowball Calculator'!$H$13),IF($K6&lt;=0.005,99999,'Debt Snowball Calculator'!$H$14),IF($N6&lt;=0.005,99999,'Debt Snowball Calculator'!$H$15),IF($Q6&lt;=0.005,99999,'Debt Snowball Calculator'!$H$16),IF($T6&lt;=0.005,99999,'Debt Snowball Calculator'!$H$17),IF($W6&lt;=0.005,99999,'Debt Snowball Calculator'!$H$18),IF($Z6&lt;=0.005,99999,'Debt Snowball Calculator'!$H$19),IF($AC6&lt;=0.005,99999,'Debt Snowball Calculator'!$H$20),IF($AF6&lt;=0.005,99999,'Debt Snowball Calculator'!$H$21),IF($AI6&lt;=0.005,99999,'Debt Snowball Calculator'!$H$22)))</f>
        <v>1</v>
      </c>
      <c r="E7" s="10" t="str">
        <f aca="false">IF($A7="","",IF($D7&gt;=99999,"— All Paid Off —",INDEX('Debt Snowball Calculator'!$C$13:$C$22,MATCH($D7,'Debt Snowball Calculator'!$H$13:$H$22,0))))</f>
        <v>Store Card</v>
      </c>
      <c r="F7" s="43" t="n">
        <f aca="false">IF($A7="","",IF($H6&lt;=0.005,0,MIN('Debt Snowball Calculator'!$F$13,$H6+G7)+IF('Debt Snowball Calculator'!$H$13=$D7,MIN($C7,MAX($H6-(MIN('Debt Snowball Calculator'!$F$13,$H6+G7)-G7),0)),0)))</f>
        <v>110</v>
      </c>
      <c r="G7" s="43" t="n">
        <f aca="false">IF($A7="","",$H6*('Debt Snowball Calculator'!$E$13/12))</f>
        <v>82.913628593192</v>
      </c>
      <c r="H7" s="43" t="n">
        <f aca="false">IF($A7="","",MAX($H6-(F7-G7),0))</f>
        <v>4120.32314555153</v>
      </c>
      <c r="I7" s="43" t="n">
        <f aca="false">IF($A7="","",IF($K6&lt;=0.005,0,MIN('Debt Snowball Calculator'!$F$14,$K6+J7)+IF('Debt Snowball Calculator'!$H$14=$D7,MIN($C7,MAX($K6-(MIN('Debt Snowball Calculator'!$F$14,$K6+J7)-J7),0)),0)))</f>
        <v>45</v>
      </c>
      <c r="J7" s="43" t="n">
        <f aca="false">IF($A7="","",$K6*('Debt Snowball Calculator'!$E$14/12))</f>
        <v>24.3151967381936</v>
      </c>
      <c r="K7" s="43" t="n">
        <f aca="false">IF($A7="","",MAX($K6-(I7-J7),0))</f>
        <v>1438.95682184236</v>
      </c>
      <c r="L7" s="43" t="n">
        <f aca="false">IF($A7="","",IF($N6&lt;=0.005,0,MIN('Debt Snowball Calculator'!$F$15,$N6+M7)+IF('Debt Snowball Calculator'!$H$15=$D7,MIN($C7,MAX($N6-(MIN('Debt Snowball Calculator'!$F$15,$N6+M7)-M7),0)),0)))</f>
        <v>320</v>
      </c>
      <c r="M7" s="43" t="n">
        <f aca="false">IF($A7="","",$N6*('Debt Snowball Calculator'!$E$15/12))</f>
        <v>70.7582534</v>
      </c>
      <c r="N7" s="43" t="n">
        <f aca="false">IF($A7="","",MAX($N6-(L7-M7),0))</f>
        <v>12056.5414534</v>
      </c>
      <c r="O7" s="43" t="n">
        <f aca="false">IF($A7="","",IF($Q6&lt;=0.005,0,MIN('Debt Snowball Calculator'!$F$16,$Q6+P7)+IF('Debt Snowball Calculator'!$H$16=$D7,MIN($C7,MAX($Q6-(MIN('Debt Snowball Calculator'!$F$16,$Q6+P7)-P7),0)),0)))</f>
        <v>175</v>
      </c>
      <c r="P7" s="43" t="n">
        <f aca="false">IF($A7="","",$Q6*('Debt Snowball Calculator'!$E$16/12))</f>
        <v>58.1674936414931</v>
      </c>
      <c r="Q7" s="43" t="n">
        <f aca="false">IF($A7="","",MAX($Q6-(O7-P7),0))</f>
        <v>5952.81900405816</v>
      </c>
      <c r="R7" s="43" t="n">
        <f aca="false">IF($A7="","",IF($T6&lt;=0.005,0,MIN('Debt Snowball Calculator'!$F$17,$T6+S7)+IF('Debt Snowball Calculator'!$H$17=$D7,MIN($C7,MAX($T6-(MIN('Debt Snowball Calculator'!$F$17,$T6+S7)-S7),0)),0)))</f>
        <v>215.756377733015</v>
      </c>
      <c r="S7" s="43" t="n">
        <f aca="false">IF($A7="","",$T6*('Debt Snowball Calculator'!$E$17/12))</f>
        <v>4.73049683023727</v>
      </c>
      <c r="T7" s="43" t="n">
        <f aca="false">IF($A7="","",MAX($T6-(R7-S7),0))</f>
        <v>0</v>
      </c>
      <c r="U7" s="43" t="n">
        <f aca="false">IF($A7="","",IF($W6&lt;=0.005,0,MIN('Debt Snowball Calculator'!$F$18,$W6+V7)+IF('Debt Snowball Calculator'!$H$18=$D7,MIN($C7,MAX($W6-(MIN('Debt Snowball Calculator'!$F$18,$W6+V7)-V7),0)),0)))</f>
        <v>0</v>
      </c>
      <c r="V7" s="43" t="n">
        <f aca="false">IF($A7="","",$W6*('Debt Snowball Calculator'!$E$18/12))</f>
        <v>0</v>
      </c>
      <c r="W7" s="43" t="n">
        <f aca="false">IF($A7="","",MAX($W6-(U7-V7),0))</f>
        <v>0</v>
      </c>
      <c r="X7" s="43" t="n">
        <f aca="false">IF($A7="","",IF($Z6&lt;=0.005,0,MIN('Debt Snowball Calculator'!$F$19,$Z6+Y7)+IF('Debt Snowball Calculator'!$H$19=$D7,MIN($C7,MAX($Z6-(MIN('Debt Snowball Calculator'!$F$19,$Z6+Y7)-Y7),0)),0)))</f>
        <v>0</v>
      </c>
      <c r="Y7" s="43" t="n">
        <f aca="false">IF($A7="","",$Z6*('Debt Snowball Calculator'!$E$19/12))</f>
        <v>0</v>
      </c>
      <c r="Z7" s="43" t="n">
        <f aca="false">IF($A7="","",MAX($Z6-(X7-Y7),0))</f>
        <v>0</v>
      </c>
      <c r="AA7" s="43" t="n">
        <f aca="false">IF($A7="","",IF($AC6&lt;=0.005,0,MIN('Debt Snowball Calculator'!$F$20,$AC6+AB7)+IF('Debt Snowball Calculator'!$H$20=$D7,MIN($C7,MAX($AC6-(MIN('Debt Snowball Calculator'!$F$20,$AC6+AB7)-AB7),0)),0)))</f>
        <v>0</v>
      </c>
      <c r="AB7" s="43" t="n">
        <f aca="false">IF($A7="","",$AC6*('Debt Snowball Calculator'!$E$20/12))</f>
        <v>0</v>
      </c>
      <c r="AC7" s="43" t="n">
        <f aca="false">IF($A7="","",MAX($AC6-(AA7-AB7),0))</f>
        <v>0</v>
      </c>
      <c r="AD7" s="43" t="n">
        <f aca="false">IF($A7="","",IF($AF6&lt;=0.005,0,MIN('Debt Snowball Calculator'!$F$21,$AF6+AE7)+IF('Debt Snowball Calculator'!$H$21=$D7,MIN($C7,MAX($AF6-(MIN('Debt Snowball Calculator'!$F$21,$AF6+AE7)-AE7),0)),0)))</f>
        <v>0</v>
      </c>
      <c r="AE7" s="43" t="n">
        <f aca="false">IF($A7="","",$AF6*('Debt Snowball Calculator'!$E$21/12))</f>
        <v>0</v>
      </c>
      <c r="AF7" s="43" t="n">
        <f aca="false">IF($A7="","",MAX($AF6-(AD7-AE7),0))</f>
        <v>0</v>
      </c>
      <c r="AG7" s="43" t="n">
        <f aca="false">IF($A7="","",IF($AI6&lt;=0.005,0,MIN('Debt Snowball Calculator'!$F$22,$AI6+AH7)+IF('Debt Snowball Calculator'!$H$22=$D7,MIN($C7,MAX($AI6-(MIN('Debt Snowball Calculator'!$F$22,$AI6+AH7)-AH7),0)),0)))</f>
        <v>0</v>
      </c>
      <c r="AH7" s="43" t="n">
        <f aca="false">IF($A7="","",$AI6*('Debt Snowball Calculator'!$E$22/12))</f>
        <v>0</v>
      </c>
      <c r="AI7" s="43" t="n">
        <f aca="false">IF($A7="","",MAX($AI6-(AG7-AH7),0))</f>
        <v>0</v>
      </c>
      <c r="AJ7" s="43" t="n">
        <f aca="false">IF($A7="","",F7+I7+L7+O7+R7+U7+X7+AA7+AD7+AG7)</f>
        <v>865.756377733015</v>
      </c>
      <c r="AK7" s="43" t="n">
        <f aca="false">IF($A7="","",G7+J7+M7+P7+S7+V7+Y7+AB7+AE7+AH7)</f>
        <v>240.885069203116</v>
      </c>
      <c r="AL7" s="43" t="n">
        <f aca="false">IF($A7="","",H7+K7+N7+Q7+T7+W7+Z7+AC7+AF7+AI7)</f>
        <v>23568.640424852</v>
      </c>
    </row>
    <row r="8" customFormat="false" ht="15" hidden="false" customHeight="false" outlineLevel="0" collapsed="false">
      <c r="A8" s="39" t="n">
        <f aca="false">IF($A7="","",IF(AND(ISNUMBER($AL7),$AL7&gt;0.005),$A7+1,""))</f>
        <v>4</v>
      </c>
      <c r="B8" s="40" t="n">
        <f aca="false">IF($A8="","",EDATE('Debt Snowball Calculator'!$C$8,$A8-1))</f>
        <v>46357</v>
      </c>
      <c r="C8" s="44" t="n">
        <f aca="false">IF($A8="","",'Debt Snowball Calculator'!$C$7+IF($H7&lt;=0.005,'Debt Snowball Calculator'!$F$13,0)+IF($K7&lt;=0.005,'Debt Snowball Calculator'!$F$14,0)+IF($N7&lt;=0.005,'Debt Snowball Calculator'!$F$15,0)+IF($Q7&lt;=0.005,'Debt Snowball Calculator'!$F$16,0)+IF($T7&lt;=0.005,'Debt Snowball Calculator'!$F$17,0)+IF($W7&lt;=0.005,'Debt Snowball Calculator'!$F$18,0)+IF($Z7&lt;=0.005,'Debt Snowball Calculator'!$F$19,0)+IF($AC7&lt;=0.005,'Debt Snowball Calculator'!$F$20,0)+IF($AF7&lt;=0.005,'Debt Snowball Calculator'!$F$21,0)+IF($AI7&lt;=0.005,'Debt Snowball Calculator'!$F$22,0))</f>
        <v>335</v>
      </c>
      <c r="D8" s="39" t="n">
        <f aca="false">IF($A8="","",MIN(IF($H7&lt;=0.005,99999,'Debt Snowball Calculator'!$H$13),IF($K7&lt;=0.005,99999,'Debt Snowball Calculator'!$H$14),IF($N7&lt;=0.005,99999,'Debt Snowball Calculator'!$H$15),IF($Q7&lt;=0.005,99999,'Debt Snowball Calculator'!$H$16),IF($T7&lt;=0.005,99999,'Debt Snowball Calculator'!$H$17),IF($W7&lt;=0.005,99999,'Debt Snowball Calculator'!$H$18),IF($Z7&lt;=0.005,99999,'Debt Snowball Calculator'!$H$19),IF($AC7&lt;=0.005,99999,'Debt Snowball Calculator'!$H$20),IF($AF7&lt;=0.005,99999,'Debt Snowball Calculator'!$H$21),IF($AI7&lt;=0.005,99999,'Debt Snowball Calculator'!$H$22)))</f>
        <v>2</v>
      </c>
      <c r="E8" s="17" t="str">
        <f aca="false">IF($A8="","",IF($D8&gt;=99999,"— All Paid Off —",INDEX('Debt Snowball Calculator'!$C$13:$C$22,MATCH($D8,'Debt Snowball Calculator'!$H$13:$H$22,0))))</f>
        <v>Credit Card B</v>
      </c>
      <c r="F8" s="44" t="n">
        <f aca="false">IF($A8="","",IF($H7&lt;=0.005,0,MIN('Debt Snowball Calculator'!$F$13,$H7+G8)+IF('Debt Snowball Calculator'!$H$13=$D8,MIN($C8,MAX($H7-(MIN('Debt Snowball Calculator'!$F$13,$H7+G8)-G8),0)),0)))</f>
        <v>110</v>
      </c>
      <c r="G8" s="44" t="n">
        <f aca="false">IF($A8="","",$H7*('Debt Snowball Calculator'!$E$13/12))</f>
        <v>82.3721268848176</v>
      </c>
      <c r="H8" s="44" t="n">
        <f aca="false">IF($A8="","",MAX($H7-(F8-G8),0))</f>
        <v>4092.69527243634</v>
      </c>
      <c r="I8" s="44" t="n">
        <f aca="false">IF($A8="","",IF($K7&lt;=0.005,0,MIN('Debt Snowball Calculator'!$F$14,$K7+J8)+IF('Debt Snowball Calculator'!$H$14=$D8,MIN($C8,MAX($K7-(MIN('Debt Snowball Calculator'!$F$14,$K7+J8)-J8),0)),0)))</f>
        <v>380</v>
      </c>
      <c r="J8" s="44" t="n">
        <f aca="false">IF($A8="","",$K7*('Debt Snowball Calculator'!$E$14/12))</f>
        <v>23.970622390524</v>
      </c>
      <c r="K8" s="44" t="n">
        <f aca="false">IF($A8="","",MAX($K7-(I8-J8),0))</f>
        <v>1082.92744423288</v>
      </c>
      <c r="L8" s="44" t="n">
        <f aca="false">IF($A8="","",IF($N7&lt;=0.005,0,MIN('Debt Snowball Calculator'!$F$15,$N7+M8)+IF('Debt Snowball Calculator'!$H$15=$D8,MIN($C8,MAX($N7-(MIN('Debt Snowball Calculator'!$F$15,$N7+M8)-M8),0)),0)))</f>
        <v>320</v>
      </c>
      <c r="M8" s="44" t="n">
        <f aca="false">IF($A8="","",$N7*('Debt Snowball Calculator'!$E$15/12))</f>
        <v>69.32511335705</v>
      </c>
      <c r="N8" s="44" t="n">
        <f aca="false">IF($A8="","",MAX($N7-(L8-M8),0))</f>
        <v>11805.8665667571</v>
      </c>
      <c r="O8" s="44" t="n">
        <f aca="false">IF($A8="","",IF($Q7&lt;=0.005,0,MIN('Debt Snowball Calculator'!$F$16,$Q7+P8)+IF('Debt Snowball Calculator'!$H$16=$D8,MIN($C8,MAX($Q7-(MIN('Debt Snowball Calculator'!$F$16,$Q7+P8)-P8),0)),0)))</f>
        <v>175</v>
      </c>
      <c r="P8" s="44" t="n">
        <f aca="false">IF($A8="","",$Q7*('Debt Snowball Calculator'!$E$16/12))</f>
        <v>57.0478487888907</v>
      </c>
      <c r="Q8" s="44" t="n">
        <f aca="false">IF($A8="","",MAX($Q7-(O8-P8),0))</f>
        <v>5834.86685284705</v>
      </c>
      <c r="R8" s="44" t="n">
        <f aca="false">IF($A8="","",IF($T7&lt;=0.005,0,MIN('Debt Snowball Calculator'!$F$17,$T7+S8)+IF('Debt Snowball Calculator'!$H$17=$D8,MIN($C8,MAX($T7-(MIN('Debt Snowball Calculator'!$F$17,$T7+S8)-S8),0)),0)))</f>
        <v>0</v>
      </c>
      <c r="S8" s="44" t="n">
        <f aca="false">IF($A8="","",$T7*('Debt Snowball Calculator'!$E$17/12))</f>
        <v>0</v>
      </c>
      <c r="T8" s="44" t="n">
        <f aca="false">IF($A8="","",MAX($T7-(R8-S8),0))</f>
        <v>0</v>
      </c>
      <c r="U8" s="44" t="n">
        <f aca="false">IF($A8="","",IF($W7&lt;=0.005,0,MIN('Debt Snowball Calculator'!$F$18,$W7+V8)+IF('Debt Snowball Calculator'!$H$18=$D8,MIN($C8,MAX($W7-(MIN('Debt Snowball Calculator'!$F$18,$W7+V8)-V8),0)),0)))</f>
        <v>0</v>
      </c>
      <c r="V8" s="44" t="n">
        <f aca="false">IF($A8="","",$W7*('Debt Snowball Calculator'!$E$18/12))</f>
        <v>0</v>
      </c>
      <c r="W8" s="44" t="n">
        <f aca="false">IF($A8="","",MAX($W7-(U8-V8),0))</f>
        <v>0</v>
      </c>
      <c r="X8" s="44" t="n">
        <f aca="false">IF($A8="","",IF($Z7&lt;=0.005,0,MIN('Debt Snowball Calculator'!$F$19,$Z7+Y8)+IF('Debt Snowball Calculator'!$H$19=$D8,MIN($C8,MAX($Z7-(MIN('Debt Snowball Calculator'!$F$19,$Z7+Y8)-Y8),0)),0)))</f>
        <v>0</v>
      </c>
      <c r="Y8" s="44" t="n">
        <f aca="false">IF($A8="","",$Z7*('Debt Snowball Calculator'!$E$19/12))</f>
        <v>0</v>
      </c>
      <c r="Z8" s="44" t="n">
        <f aca="false">IF($A8="","",MAX($Z7-(X8-Y8),0))</f>
        <v>0</v>
      </c>
      <c r="AA8" s="44" t="n">
        <f aca="false">IF($A8="","",IF($AC7&lt;=0.005,0,MIN('Debt Snowball Calculator'!$F$20,$AC7+AB8)+IF('Debt Snowball Calculator'!$H$20=$D8,MIN($C8,MAX($AC7-(MIN('Debt Snowball Calculator'!$F$20,$AC7+AB8)-AB8),0)),0)))</f>
        <v>0</v>
      </c>
      <c r="AB8" s="44" t="n">
        <f aca="false">IF($A8="","",$AC7*('Debt Snowball Calculator'!$E$20/12))</f>
        <v>0</v>
      </c>
      <c r="AC8" s="44" t="n">
        <f aca="false">IF($A8="","",MAX($AC7-(AA8-AB8),0))</f>
        <v>0</v>
      </c>
      <c r="AD8" s="44" t="n">
        <f aca="false">IF($A8="","",IF($AF7&lt;=0.005,0,MIN('Debt Snowball Calculator'!$F$21,$AF7+AE8)+IF('Debt Snowball Calculator'!$H$21=$D8,MIN($C8,MAX($AF7-(MIN('Debt Snowball Calculator'!$F$21,$AF7+AE8)-AE8),0)),0)))</f>
        <v>0</v>
      </c>
      <c r="AE8" s="44" t="n">
        <f aca="false">IF($A8="","",$AF7*('Debt Snowball Calculator'!$E$21/12))</f>
        <v>0</v>
      </c>
      <c r="AF8" s="44" t="n">
        <f aca="false">IF($A8="","",MAX($AF7-(AD8-AE8),0))</f>
        <v>0</v>
      </c>
      <c r="AG8" s="44" t="n">
        <f aca="false">IF($A8="","",IF($AI7&lt;=0.005,0,MIN('Debt Snowball Calculator'!$F$22,$AI7+AH8)+IF('Debt Snowball Calculator'!$H$22=$D8,MIN($C8,MAX($AI7-(MIN('Debt Snowball Calculator'!$F$22,$AI7+AH8)-AH8),0)),0)))</f>
        <v>0</v>
      </c>
      <c r="AH8" s="44" t="n">
        <f aca="false">IF($A8="","",$AI7*('Debt Snowball Calculator'!$E$22/12))</f>
        <v>0</v>
      </c>
      <c r="AI8" s="44" t="n">
        <f aca="false">IF($A8="","",MAX($AI7-(AG8-AH8),0))</f>
        <v>0</v>
      </c>
      <c r="AJ8" s="44" t="n">
        <f aca="false">IF($A8="","",F8+I8+L8+O8+R8+U8+X8+AA8+AD8+AG8)</f>
        <v>985</v>
      </c>
      <c r="AK8" s="44" t="n">
        <f aca="false">IF($A8="","",G8+J8+M8+P8+S8+V8+Y8+AB8+AE8+AH8)</f>
        <v>232.715711421282</v>
      </c>
      <c r="AL8" s="44" t="n">
        <f aca="false">IF($A8="","",H8+K8+N8+Q8+T8+W8+Z8+AC8+AF8+AI8)</f>
        <v>22816.3561362733</v>
      </c>
    </row>
    <row r="9" customFormat="false" ht="15" hidden="false" customHeight="false" outlineLevel="0" collapsed="false">
      <c r="A9" s="36" t="n">
        <f aca="false">IF($A8="","",IF(AND(ISNUMBER($AL8),$AL8&gt;0.005),$A8+1,""))</f>
        <v>5</v>
      </c>
      <c r="B9" s="37" t="n">
        <f aca="false">IF($A9="","",EDATE('Debt Snowball Calculator'!$C$8,$A9-1))</f>
        <v>46388</v>
      </c>
      <c r="C9" s="43" t="n">
        <f aca="false">IF($A9="","",'Debt Snowball Calculator'!$C$7+IF($H8&lt;=0.005,'Debt Snowball Calculator'!$F$13,0)+IF($K8&lt;=0.005,'Debt Snowball Calculator'!$F$14,0)+IF($N8&lt;=0.005,'Debt Snowball Calculator'!$F$15,0)+IF($Q8&lt;=0.005,'Debt Snowball Calculator'!$F$16,0)+IF($T8&lt;=0.005,'Debt Snowball Calculator'!$F$17,0)+IF($W8&lt;=0.005,'Debt Snowball Calculator'!$F$18,0)+IF($Z8&lt;=0.005,'Debt Snowball Calculator'!$F$19,0)+IF($AC8&lt;=0.005,'Debt Snowball Calculator'!$F$20,0)+IF($AF8&lt;=0.005,'Debt Snowball Calculator'!$F$21,0)+IF($AI8&lt;=0.005,'Debt Snowball Calculator'!$F$22,0))</f>
        <v>335</v>
      </c>
      <c r="D9" s="36" t="n">
        <f aca="false">IF($A9="","",MIN(IF($H8&lt;=0.005,99999,'Debt Snowball Calculator'!$H$13),IF($K8&lt;=0.005,99999,'Debt Snowball Calculator'!$H$14),IF($N8&lt;=0.005,99999,'Debt Snowball Calculator'!$H$15),IF($Q8&lt;=0.005,99999,'Debt Snowball Calculator'!$H$16),IF($T8&lt;=0.005,99999,'Debt Snowball Calculator'!$H$17),IF($W8&lt;=0.005,99999,'Debt Snowball Calculator'!$H$18),IF($Z8&lt;=0.005,99999,'Debt Snowball Calculator'!$H$19),IF($AC8&lt;=0.005,99999,'Debt Snowball Calculator'!$H$20),IF($AF8&lt;=0.005,99999,'Debt Snowball Calculator'!$H$21),IF($AI8&lt;=0.005,99999,'Debt Snowball Calculator'!$H$22)))</f>
        <v>2</v>
      </c>
      <c r="E9" s="10" t="str">
        <f aca="false">IF($A9="","",IF($D9&gt;=99999,"— All Paid Off —",INDEX('Debt Snowball Calculator'!$C$13:$C$22,MATCH($D9,'Debt Snowball Calculator'!$H$13:$H$22,0))))</f>
        <v>Credit Card B</v>
      </c>
      <c r="F9" s="43" t="n">
        <f aca="false">IF($A9="","",IF($H8&lt;=0.005,0,MIN('Debt Snowball Calculator'!$F$13,$H8+G9)+IF('Debt Snowball Calculator'!$H$13=$D9,MIN($C9,MAX($H8-(MIN('Debt Snowball Calculator'!$F$13,$H8+G9)-G9),0)),0)))</f>
        <v>110</v>
      </c>
      <c r="G9" s="43" t="n">
        <f aca="false">IF($A9="","",$H8*('Debt Snowball Calculator'!$E$13/12))</f>
        <v>81.8197996547899</v>
      </c>
      <c r="H9" s="43" t="n">
        <f aca="false">IF($A9="","",MAX($H8-(F9-G9),0))</f>
        <v>4064.51507209113</v>
      </c>
      <c r="I9" s="43" t="n">
        <f aca="false">IF($A9="","",IF($K8&lt;=0.005,0,MIN('Debt Snowball Calculator'!$F$14,$K8+J9)+IF('Debt Snowball Calculator'!$H$14=$D9,MIN($C9,MAX($K8-(MIN('Debt Snowball Calculator'!$F$14,$K8+J9)-J9),0)),0)))</f>
        <v>380</v>
      </c>
      <c r="J9" s="43" t="n">
        <f aca="false">IF($A9="","",$K8*('Debt Snowball Calculator'!$E$14/12))</f>
        <v>18.0397663418461</v>
      </c>
      <c r="K9" s="43" t="n">
        <f aca="false">IF($A9="","",MAX($K8-(I9-J9),0))</f>
        <v>720.96721057473</v>
      </c>
      <c r="L9" s="43" t="n">
        <f aca="false">IF($A9="","",IF($N8&lt;=0.005,0,MIN('Debt Snowball Calculator'!$F$15,$N8+M9)+IF('Debt Snowball Calculator'!$H$15=$D9,MIN($C9,MAX($N8-(MIN('Debt Snowball Calculator'!$F$15,$N8+M9)-M9),0)),0)))</f>
        <v>320</v>
      </c>
      <c r="M9" s="43" t="n">
        <f aca="false">IF($A9="","",$N8*('Debt Snowball Calculator'!$E$15/12))</f>
        <v>67.883732758853</v>
      </c>
      <c r="N9" s="43" t="n">
        <f aca="false">IF($A9="","",MAX($N8-(L9-M9),0))</f>
        <v>11553.7502995159</v>
      </c>
      <c r="O9" s="43" t="n">
        <f aca="false">IF($A9="","",IF($Q8&lt;=0.005,0,MIN('Debt Snowball Calculator'!$F$16,$Q8+P9)+IF('Debt Snowball Calculator'!$H$16=$D9,MIN($C9,MAX($Q8-(MIN('Debt Snowball Calculator'!$F$16,$Q8+P9)-P9),0)),0)))</f>
        <v>175</v>
      </c>
      <c r="P9" s="43" t="n">
        <f aca="false">IF($A9="","",$Q8*('Debt Snowball Calculator'!$E$16/12))</f>
        <v>55.9174740064509</v>
      </c>
      <c r="Q9" s="43" t="n">
        <f aca="false">IF($A9="","",MAX($Q8-(O9-P9),0))</f>
        <v>5715.7843268535</v>
      </c>
      <c r="R9" s="43" t="n">
        <f aca="false">IF($A9="","",IF($T8&lt;=0.005,0,MIN('Debt Snowball Calculator'!$F$17,$T8+S9)+IF('Debt Snowball Calculator'!$H$17=$D9,MIN($C9,MAX($T8-(MIN('Debt Snowball Calculator'!$F$17,$T8+S9)-S9),0)),0)))</f>
        <v>0</v>
      </c>
      <c r="S9" s="43" t="n">
        <f aca="false">IF($A9="","",$T8*('Debt Snowball Calculator'!$E$17/12))</f>
        <v>0</v>
      </c>
      <c r="T9" s="43" t="n">
        <f aca="false">IF($A9="","",MAX($T8-(R9-S9),0))</f>
        <v>0</v>
      </c>
      <c r="U9" s="43" t="n">
        <f aca="false">IF($A9="","",IF($W8&lt;=0.005,0,MIN('Debt Snowball Calculator'!$F$18,$W8+V9)+IF('Debt Snowball Calculator'!$H$18=$D9,MIN($C9,MAX($W8-(MIN('Debt Snowball Calculator'!$F$18,$W8+V9)-V9),0)),0)))</f>
        <v>0</v>
      </c>
      <c r="V9" s="43" t="n">
        <f aca="false">IF($A9="","",$W8*('Debt Snowball Calculator'!$E$18/12))</f>
        <v>0</v>
      </c>
      <c r="W9" s="43" t="n">
        <f aca="false">IF($A9="","",MAX($W8-(U9-V9),0))</f>
        <v>0</v>
      </c>
      <c r="X9" s="43" t="n">
        <f aca="false">IF($A9="","",IF($Z8&lt;=0.005,0,MIN('Debt Snowball Calculator'!$F$19,$Z8+Y9)+IF('Debt Snowball Calculator'!$H$19=$D9,MIN($C9,MAX($Z8-(MIN('Debt Snowball Calculator'!$F$19,$Z8+Y9)-Y9),0)),0)))</f>
        <v>0</v>
      </c>
      <c r="Y9" s="43" t="n">
        <f aca="false">IF($A9="","",$Z8*('Debt Snowball Calculator'!$E$19/12))</f>
        <v>0</v>
      </c>
      <c r="Z9" s="43" t="n">
        <f aca="false">IF($A9="","",MAX($Z8-(X9-Y9),0))</f>
        <v>0</v>
      </c>
      <c r="AA9" s="43" t="n">
        <f aca="false">IF($A9="","",IF($AC8&lt;=0.005,0,MIN('Debt Snowball Calculator'!$F$20,$AC8+AB9)+IF('Debt Snowball Calculator'!$H$20=$D9,MIN($C9,MAX($AC8-(MIN('Debt Snowball Calculator'!$F$20,$AC8+AB9)-AB9),0)),0)))</f>
        <v>0</v>
      </c>
      <c r="AB9" s="43" t="n">
        <f aca="false">IF($A9="","",$AC8*('Debt Snowball Calculator'!$E$20/12))</f>
        <v>0</v>
      </c>
      <c r="AC9" s="43" t="n">
        <f aca="false">IF($A9="","",MAX($AC8-(AA9-AB9),0))</f>
        <v>0</v>
      </c>
      <c r="AD9" s="43" t="n">
        <f aca="false">IF($A9="","",IF($AF8&lt;=0.005,0,MIN('Debt Snowball Calculator'!$F$21,$AF8+AE9)+IF('Debt Snowball Calculator'!$H$21=$D9,MIN($C9,MAX($AF8-(MIN('Debt Snowball Calculator'!$F$21,$AF8+AE9)-AE9),0)),0)))</f>
        <v>0</v>
      </c>
      <c r="AE9" s="43" t="n">
        <f aca="false">IF($A9="","",$AF8*('Debt Snowball Calculator'!$E$21/12))</f>
        <v>0</v>
      </c>
      <c r="AF9" s="43" t="n">
        <f aca="false">IF($A9="","",MAX($AF8-(AD9-AE9),0))</f>
        <v>0</v>
      </c>
      <c r="AG9" s="43" t="n">
        <f aca="false">IF($A9="","",IF($AI8&lt;=0.005,0,MIN('Debt Snowball Calculator'!$F$22,$AI8+AH9)+IF('Debt Snowball Calculator'!$H$22=$D9,MIN($C9,MAX($AI8-(MIN('Debt Snowball Calculator'!$F$22,$AI8+AH9)-AH9),0)),0)))</f>
        <v>0</v>
      </c>
      <c r="AH9" s="43" t="n">
        <f aca="false">IF($A9="","",$AI8*('Debt Snowball Calculator'!$E$22/12))</f>
        <v>0</v>
      </c>
      <c r="AI9" s="43" t="n">
        <f aca="false">IF($A9="","",MAX($AI8-(AG9-AH9),0))</f>
        <v>0</v>
      </c>
      <c r="AJ9" s="43" t="n">
        <f aca="false">IF($A9="","",F9+I9+L9+O9+R9+U9+X9+AA9+AD9+AG9)</f>
        <v>985</v>
      </c>
      <c r="AK9" s="43" t="n">
        <f aca="false">IF($A9="","",G9+J9+M9+P9+S9+V9+Y9+AB9+AE9+AH9)</f>
        <v>223.66077276194</v>
      </c>
      <c r="AL9" s="43" t="n">
        <f aca="false">IF($A9="","",H9+K9+N9+Q9+T9+W9+Z9+AC9+AF9+AI9)</f>
        <v>22055.0169090353</v>
      </c>
    </row>
    <row r="10" customFormat="false" ht="15" hidden="false" customHeight="false" outlineLevel="0" collapsed="false">
      <c r="A10" s="39" t="n">
        <f aca="false">IF($A9="","",IF(AND(ISNUMBER($AL9),$AL9&gt;0.005),$A9+1,""))</f>
        <v>6</v>
      </c>
      <c r="B10" s="40" t="n">
        <f aca="false">IF($A10="","",EDATE('Debt Snowball Calculator'!$C$8,$A10-1))</f>
        <v>46419</v>
      </c>
      <c r="C10" s="44" t="n">
        <f aca="false">IF($A10="","",'Debt Snowball Calculator'!$C$7+IF($H9&lt;=0.005,'Debt Snowball Calculator'!$F$13,0)+IF($K9&lt;=0.005,'Debt Snowball Calculator'!$F$14,0)+IF($N9&lt;=0.005,'Debt Snowball Calculator'!$F$15,0)+IF($Q9&lt;=0.005,'Debt Snowball Calculator'!$F$16,0)+IF($T9&lt;=0.005,'Debt Snowball Calculator'!$F$17,0)+IF($W9&lt;=0.005,'Debt Snowball Calculator'!$F$18,0)+IF($Z9&lt;=0.005,'Debt Snowball Calculator'!$F$19,0)+IF($AC9&lt;=0.005,'Debt Snowball Calculator'!$F$20,0)+IF($AF9&lt;=0.005,'Debt Snowball Calculator'!$F$21,0)+IF($AI9&lt;=0.005,'Debt Snowball Calculator'!$F$22,0))</f>
        <v>335</v>
      </c>
      <c r="D10" s="39" t="n">
        <f aca="false">IF($A10="","",MIN(IF($H9&lt;=0.005,99999,'Debt Snowball Calculator'!$H$13),IF($K9&lt;=0.005,99999,'Debt Snowball Calculator'!$H$14),IF($N9&lt;=0.005,99999,'Debt Snowball Calculator'!$H$15),IF($Q9&lt;=0.005,99999,'Debt Snowball Calculator'!$H$16),IF($T9&lt;=0.005,99999,'Debt Snowball Calculator'!$H$17),IF($W9&lt;=0.005,99999,'Debt Snowball Calculator'!$H$18),IF($Z9&lt;=0.005,99999,'Debt Snowball Calculator'!$H$19),IF($AC9&lt;=0.005,99999,'Debt Snowball Calculator'!$H$20),IF($AF9&lt;=0.005,99999,'Debt Snowball Calculator'!$H$21),IF($AI9&lt;=0.005,99999,'Debt Snowball Calculator'!$H$22)))</f>
        <v>2</v>
      </c>
      <c r="E10" s="17" t="str">
        <f aca="false">IF($A10="","",IF($D10&gt;=99999,"— All Paid Off —",INDEX('Debt Snowball Calculator'!$C$13:$C$22,MATCH($D10,'Debt Snowball Calculator'!$H$13:$H$22,0))))</f>
        <v>Credit Card B</v>
      </c>
      <c r="F10" s="44" t="n">
        <f aca="false">IF($A10="","",IF($H9&lt;=0.005,0,MIN('Debt Snowball Calculator'!$F$13,$H9+G10)+IF('Debt Snowball Calculator'!$H$13=$D10,MIN($C10,MAX($H9-(MIN('Debt Snowball Calculator'!$F$13,$H9+G10)-G10),0)),0)))</f>
        <v>110</v>
      </c>
      <c r="G10" s="44" t="n">
        <f aca="false">IF($A10="","",$H9*('Debt Snowball Calculator'!$E$13/12))</f>
        <v>81.2564304828886</v>
      </c>
      <c r="H10" s="44" t="n">
        <f aca="false">IF($A10="","",MAX($H9-(F10-G10),0))</f>
        <v>4035.77150257402</v>
      </c>
      <c r="I10" s="44" t="n">
        <f aca="false">IF($A10="","",IF($K9&lt;=0.005,0,MIN('Debt Snowball Calculator'!$F$14,$K9+J10)+IF('Debt Snowball Calculator'!$H$14=$D10,MIN($C10,MAX($K9-(MIN('Debt Snowball Calculator'!$F$14,$K9+J10)-J10),0)),0)))</f>
        <v>380</v>
      </c>
      <c r="J10" s="44" t="n">
        <f aca="false">IF($A10="","",$K9*('Debt Snowball Calculator'!$E$14/12))</f>
        <v>12.0101121161574</v>
      </c>
      <c r="K10" s="44" t="n">
        <f aca="false">IF($A10="","",MAX($K9-(I10-J10),0))</f>
        <v>352.977322690888</v>
      </c>
      <c r="L10" s="44" t="n">
        <f aca="false">IF($A10="","",IF($N9&lt;=0.005,0,MIN('Debt Snowball Calculator'!$F$15,$N9+M10)+IF('Debt Snowball Calculator'!$H$15=$D10,MIN($C10,MAX($N9-(MIN('Debt Snowball Calculator'!$F$15,$N9+M10)-M10),0)),0)))</f>
        <v>320</v>
      </c>
      <c r="M10" s="44" t="n">
        <f aca="false">IF($A10="","",$N9*('Debt Snowball Calculator'!$E$15/12))</f>
        <v>66.4340642222165</v>
      </c>
      <c r="N10" s="44" t="n">
        <f aca="false">IF($A10="","",MAX($N9-(L10-M10),0))</f>
        <v>11300.1843637381</v>
      </c>
      <c r="O10" s="44" t="n">
        <f aca="false">IF($A10="","",IF($Q9&lt;=0.005,0,MIN('Debt Snowball Calculator'!$F$16,$Q9+P10)+IF('Debt Snowball Calculator'!$H$16=$D10,MIN($C10,MAX($Q9-(MIN('Debt Snowball Calculator'!$F$16,$Q9+P10)-P10),0)),0)))</f>
        <v>175</v>
      </c>
      <c r="P10" s="44" t="n">
        <f aca="false">IF($A10="","",$Q9*('Debt Snowball Calculator'!$E$16/12))</f>
        <v>54.7762664656794</v>
      </c>
      <c r="Q10" s="44" t="n">
        <f aca="false">IF($A10="","",MAX($Q9-(O10-P10),0))</f>
        <v>5595.56059331918</v>
      </c>
      <c r="R10" s="44" t="n">
        <f aca="false">IF($A10="","",IF($T9&lt;=0.005,0,MIN('Debt Snowball Calculator'!$F$17,$T9+S10)+IF('Debt Snowball Calculator'!$H$17=$D10,MIN($C10,MAX($T9-(MIN('Debt Snowball Calculator'!$F$17,$T9+S10)-S10),0)),0)))</f>
        <v>0</v>
      </c>
      <c r="S10" s="44" t="n">
        <f aca="false">IF($A10="","",$T9*('Debt Snowball Calculator'!$E$17/12))</f>
        <v>0</v>
      </c>
      <c r="T10" s="44" t="n">
        <f aca="false">IF($A10="","",MAX($T9-(R10-S10),0))</f>
        <v>0</v>
      </c>
      <c r="U10" s="44" t="n">
        <f aca="false">IF($A10="","",IF($W9&lt;=0.005,0,MIN('Debt Snowball Calculator'!$F$18,$W9+V10)+IF('Debt Snowball Calculator'!$H$18=$D10,MIN($C10,MAX($W9-(MIN('Debt Snowball Calculator'!$F$18,$W9+V10)-V10),0)),0)))</f>
        <v>0</v>
      </c>
      <c r="V10" s="44" t="n">
        <f aca="false">IF($A10="","",$W9*('Debt Snowball Calculator'!$E$18/12))</f>
        <v>0</v>
      </c>
      <c r="W10" s="44" t="n">
        <f aca="false">IF($A10="","",MAX($W9-(U10-V10),0))</f>
        <v>0</v>
      </c>
      <c r="X10" s="44" t="n">
        <f aca="false">IF($A10="","",IF($Z9&lt;=0.005,0,MIN('Debt Snowball Calculator'!$F$19,$Z9+Y10)+IF('Debt Snowball Calculator'!$H$19=$D10,MIN($C10,MAX($Z9-(MIN('Debt Snowball Calculator'!$F$19,$Z9+Y10)-Y10),0)),0)))</f>
        <v>0</v>
      </c>
      <c r="Y10" s="44" t="n">
        <f aca="false">IF($A10="","",$Z9*('Debt Snowball Calculator'!$E$19/12))</f>
        <v>0</v>
      </c>
      <c r="Z10" s="44" t="n">
        <f aca="false">IF($A10="","",MAX($Z9-(X10-Y10),0))</f>
        <v>0</v>
      </c>
      <c r="AA10" s="44" t="n">
        <f aca="false">IF($A10="","",IF($AC9&lt;=0.005,0,MIN('Debt Snowball Calculator'!$F$20,$AC9+AB10)+IF('Debt Snowball Calculator'!$H$20=$D10,MIN($C10,MAX($AC9-(MIN('Debt Snowball Calculator'!$F$20,$AC9+AB10)-AB10),0)),0)))</f>
        <v>0</v>
      </c>
      <c r="AB10" s="44" t="n">
        <f aca="false">IF($A10="","",$AC9*('Debt Snowball Calculator'!$E$20/12))</f>
        <v>0</v>
      </c>
      <c r="AC10" s="44" t="n">
        <f aca="false">IF($A10="","",MAX($AC9-(AA10-AB10),0))</f>
        <v>0</v>
      </c>
      <c r="AD10" s="44" t="n">
        <f aca="false">IF($A10="","",IF($AF9&lt;=0.005,0,MIN('Debt Snowball Calculator'!$F$21,$AF9+AE10)+IF('Debt Snowball Calculator'!$H$21=$D10,MIN($C10,MAX($AF9-(MIN('Debt Snowball Calculator'!$F$21,$AF9+AE10)-AE10),0)),0)))</f>
        <v>0</v>
      </c>
      <c r="AE10" s="44" t="n">
        <f aca="false">IF($A10="","",$AF9*('Debt Snowball Calculator'!$E$21/12))</f>
        <v>0</v>
      </c>
      <c r="AF10" s="44" t="n">
        <f aca="false">IF($A10="","",MAX($AF9-(AD10-AE10),0))</f>
        <v>0</v>
      </c>
      <c r="AG10" s="44" t="n">
        <f aca="false">IF($A10="","",IF($AI9&lt;=0.005,0,MIN('Debt Snowball Calculator'!$F$22,$AI9+AH10)+IF('Debt Snowball Calculator'!$H$22=$D10,MIN($C10,MAX($AI9-(MIN('Debt Snowball Calculator'!$F$22,$AI9+AH10)-AH10),0)),0)))</f>
        <v>0</v>
      </c>
      <c r="AH10" s="44" t="n">
        <f aca="false">IF($A10="","",$AI9*('Debt Snowball Calculator'!$E$22/12))</f>
        <v>0</v>
      </c>
      <c r="AI10" s="44" t="n">
        <f aca="false">IF($A10="","",MAX($AI9-(AG10-AH10),0))</f>
        <v>0</v>
      </c>
      <c r="AJ10" s="44" t="n">
        <f aca="false">IF($A10="","",F10+I10+L10+O10+R10+U10+X10+AA10+AD10+AG10)</f>
        <v>985</v>
      </c>
      <c r="AK10" s="44" t="n">
        <f aca="false">IF($A10="","",G10+J10+M10+P10+S10+V10+Y10+AB10+AE10+AH10)</f>
        <v>214.476873286942</v>
      </c>
      <c r="AL10" s="44" t="n">
        <f aca="false">IF($A10="","",H10+K10+N10+Q10+T10+W10+Z10+AC10+AF10+AI10)</f>
        <v>21284.4937823222</v>
      </c>
    </row>
    <row r="11" customFormat="false" ht="15" hidden="false" customHeight="false" outlineLevel="0" collapsed="false">
      <c r="A11" s="36" t="n">
        <f aca="false">IF($A10="","",IF(AND(ISNUMBER($AL10),$AL10&gt;0.005),$A10+1,""))</f>
        <v>7</v>
      </c>
      <c r="B11" s="37" t="n">
        <f aca="false">IF($A11="","",EDATE('Debt Snowball Calculator'!$C$8,$A11-1))</f>
        <v>46447</v>
      </c>
      <c r="C11" s="43" t="n">
        <f aca="false">IF($A11="","",'Debt Snowball Calculator'!$C$7+IF($H10&lt;=0.005,'Debt Snowball Calculator'!$F$13,0)+IF($K10&lt;=0.005,'Debt Snowball Calculator'!$F$14,0)+IF($N10&lt;=0.005,'Debt Snowball Calculator'!$F$15,0)+IF($Q10&lt;=0.005,'Debt Snowball Calculator'!$F$16,0)+IF($T10&lt;=0.005,'Debt Snowball Calculator'!$F$17,0)+IF($W10&lt;=0.005,'Debt Snowball Calculator'!$F$18,0)+IF($Z10&lt;=0.005,'Debt Snowball Calculator'!$F$19,0)+IF($AC10&lt;=0.005,'Debt Snowball Calculator'!$F$20,0)+IF($AF10&lt;=0.005,'Debt Snowball Calculator'!$F$21,0)+IF($AI10&lt;=0.005,'Debt Snowball Calculator'!$F$22,0))</f>
        <v>335</v>
      </c>
      <c r="D11" s="36" t="n">
        <f aca="false">IF($A11="","",MIN(IF($H10&lt;=0.005,99999,'Debt Snowball Calculator'!$H$13),IF($K10&lt;=0.005,99999,'Debt Snowball Calculator'!$H$14),IF($N10&lt;=0.005,99999,'Debt Snowball Calculator'!$H$15),IF($Q10&lt;=0.005,99999,'Debt Snowball Calculator'!$H$16),IF($T10&lt;=0.005,99999,'Debt Snowball Calculator'!$H$17),IF($W10&lt;=0.005,99999,'Debt Snowball Calculator'!$H$18),IF($Z10&lt;=0.005,99999,'Debt Snowball Calculator'!$H$19),IF($AC10&lt;=0.005,99999,'Debt Snowball Calculator'!$H$20),IF($AF10&lt;=0.005,99999,'Debt Snowball Calculator'!$H$21),IF($AI10&lt;=0.005,99999,'Debt Snowball Calculator'!$H$22)))</f>
        <v>2</v>
      </c>
      <c r="E11" s="10" t="str">
        <f aca="false">IF($A11="","",IF($D11&gt;=99999,"— All Paid Off —",INDEX('Debt Snowball Calculator'!$C$13:$C$22,MATCH($D11,'Debt Snowball Calculator'!$H$13:$H$22,0))))</f>
        <v>Credit Card B</v>
      </c>
      <c r="F11" s="43" t="n">
        <f aca="false">IF($A11="","",IF($H10&lt;=0.005,0,MIN('Debt Snowball Calculator'!$F$13,$H10+G11)+IF('Debt Snowball Calculator'!$H$13=$D11,MIN($C11,MAX($H10-(MIN('Debt Snowball Calculator'!$F$13,$H10+G11)-G11),0)),0)))</f>
        <v>110</v>
      </c>
      <c r="G11" s="43" t="n">
        <f aca="false">IF($A11="","",$H10*('Debt Snowball Calculator'!$E$13/12))</f>
        <v>80.6817986222923</v>
      </c>
      <c r="H11" s="43" t="n">
        <f aca="false">IF($A11="","",MAX($H10-(F11-G11),0))</f>
        <v>4006.45330119631</v>
      </c>
      <c r="I11" s="43" t="n">
        <f aca="false">IF($A11="","",IF($K10&lt;=0.005,0,MIN('Debt Snowball Calculator'!$F$14,$K10+J11)+IF('Debt Snowball Calculator'!$H$14=$D11,MIN($C11,MAX($K10-(MIN('Debt Snowball Calculator'!$F$14,$K10+J11)-J11),0)),0)))</f>
        <v>358.85733659138</v>
      </c>
      <c r="J11" s="43" t="n">
        <f aca="false">IF($A11="","",$K10*('Debt Snowball Calculator'!$E$14/12))</f>
        <v>5.88001390049237</v>
      </c>
      <c r="K11" s="43" t="n">
        <f aca="false">IF($A11="","",MAX($K10-(I11-J11),0))</f>
        <v>0</v>
      </c>
      <c r="L11" s="43" t="n">
        <f aca="false">IF($A11="","",IF($N10&lt;=0.005,0,MIN('Debt Snowball Calculator'!$F$15,$N10+M11)+IF('Debt Snowball Calculator'!$H$15=$D11,MIN($C11,MAX($N10-(MIN('Debt Snowball Calculator'!$F$15,$N10+M11)-M11),0)),0)))</f>
        <v>320</v>
      </c>
      <c r="M11" s="43" t="n">
        <f aca="false">IF($A11="","",$N10*('Debt Snowball Calculator'!$E$15/12))</f>
        <v>64.9760600914942</v>
      </c>
      <c r="N11" s="43" t="n">
        <f aca="false">IF($A11="","",MAX($N10-(L11-M11),0))</f>
        <v>11045.1604238296</v>
      </c>
      <c r="O11" s="43" t="n">
        <f aca="false">IF($A11="","",IF($Q10&lt;=0.005,0,MIN('Debt Snowball Calculator'!$F$16,$Q10+P11)+IF('Debt Snowball Calculator'!$H$16=$D11,MIN($C11,MAX($Q10-(MIN('Debt Snowball Calculator'!$F$16,$Q10+P11)-P11),0)),0)))</f>
        <v>175</v>
      </c>
      <c r="P11" s="43" t="n">
        <f aca="false">IF($A11="","",$Q10*('Debt Snowball Calculator'!$E$16/12))</f>
        <v>53.6241223526421</v>
      </c>
      <c r="Q11" s="43" t="n">
        <f aca="false">IF($A11="","",MAX($Q10-(O11-P11),0))</f>
        <v>5474.18471567182</v>
      </c>
      <c r="R11" s="43" t="n">
        <f aca="false">IF($A11="","",IF($T10&lt;=0.005,0,MIN('Debt Snowball Calculator'!$F$17,$T10+S11)+IF('Debt Snowball Calculator'!$H$17=$D11,MIN($C11,MAX($T10-(MIN('Debt Snowball Calculator'!$F$17,$T10+S11)-S11),0)),0)))</f>
        <v>0</v>
      </c>
      <c r="S11" s="43" t="n">
        <f aca="false">IF($A11="","",$T10*('Debt Snowball Calculator'!$E$17/12))</f>
        <v>0</v>
      </c>
      <c r="T11" s="43" t="n">
        <f aca="false">IF($A11="","",MAX($T10-(R11-S11),0))</f>
        <v>0</v>
      </c>
      <c r="U11" s="43" t="n">
        <f aca="false">IF($A11="","",IF($W10&lt;=0.005,0,MIN('Debt Snowball Calculator'!$F$18,$W10+V11)+IF('Debt Snowball Calculator'!$H$18=$D11,MIN($C11,MAX($W10-(MIN('Debt Snowball Calculator'!$F$18,$W10+V11)-V11),0)),0)))</f>
        <v>0</v>
      </c>
      <c r="V11" s="43" t="n">
        <f aca="false">IF($A11="","",$W10*('Debt Snowball Calculator'!$E$18/12))</f>
        <v>0</v>
      </c>
      <c r="W11" s="43" t="n">
        <f aca="false">IF($A11="","",MAX($W10-(U11-V11),0))</f>
        <v>0</v>
      </c>
      <c r="X11" s="43" t="n">
        <f aca="false">IF($A11="","",IF($Z10&lt;=0.005,0,MIN('Debt Snowball Calculator'!$F$19,$Z10+Y11)+IF('Debt Snowball Calculator'!$H$19=$D11,MIN($C11,MAX($Z10-(MIN('Debt Snowball Calculator'!$F$19,$Z10+Y11)-Y11),0)),0)))</f>
        <v>0</v>
      </c>
      <c r="Y11" s="43" t="n">
        <f aca="false">IF($A11="","",$Z10*('Debt Snowball Calculator'!$E$19/12))</f>
        <v>0</v>
      </c>
      <c r="Z11" s="43" t="n">
        <f aca="false">IF($A11="","",MAX($Z10-(X11-Y11),0))</f>
        <v>0</v>
      </c>
      <c r="AA11" s="43" t="n">
        <f aca="false">IF($A11="","",IF($AC10&lt;=0.005,0,MIN('Debt Snowball Calculator'!$F$20,$AC10+AB11)+IF('Debt Snowball Calculator'!$H$20=$D11,MIN($C11,MAX($AC10-(MIN('Debt Snowball Calculator'!$F$20,$AC10+AB11)-AB11),0)),0)))</f>
        <v>0</v>
      </c>
      <c r="AB11" s="43" t="n">
        <f aca="false">IF($A11="","",$AC10*('Debt Snowball Calculator'!$E$20/12))</f>
        <v>0</v>
      </c>
      <c r="AC11" s="43" t="n">
        <f aca="false">IF($A11="","",MAX($AC10-(AA11-AB11),0))</f>
        <v>0</v>
      </c>
      <c r="AD11" s="43" t="n">
        <f aca="false">IF($A11="","",IF($AF10&lt;=0.005,0,MIN('Debt Snowball Calculator'!$F$21,$AF10+AE11)+IF('Debt Snowball Calculator'!$H$21=$D11,MIN($C11,MAX($AF10-(MIN('Debt Snowball Calculator'!$F$21,$AF10+AE11)-AE11),0)),0)))</f>
        <v>0</v>
      </c>
      <c r="AE11" s="43" t="n">
        <f aca="false">IF($A11="","",$AF10*('Debt Snowball Calculator'!$E$21/12))</f>
        <v>0</v>
      </c>
      <c r="AF11" s="43" t="n">
        <f aca="false">IF($A11="","",MAX($AF10-(AD11-AE11),0))</f>
        <v>0</v>
      </c>
      <c r="AG11" s="43" t="n">
        <f aca="false">IF($A11="","",IF($AI10&lt;=0.005,0,MIN('Debt Snowball Calculator'!$F$22,$AI10+AH11)+IF('Debt Snowball Calculator'!$H$22=$D11,MIN($C11,MAX($AI10-(MIN('Debt Snowball Calculator'!$F$22,$AI10+AH11)-AH11),0)),0)))</f>
        <v>0</v>
      </c>
      <c r="AH11" s="43" t="n">
        <f aca="false">IF($A11="","",$AI10*('Debt Snowball Calculator'!$E$22/12))</f>
        <v>0</v>
      </c>
      <c r="AI11" s="43" t="n">
        <f aca="false">IF($A11="","",MAX($AI10-(AG11-AH11),0))</f>
        <v>0</v>
      </c>
      <c r="AJ11" s="43" t="n">
        <f aca="false">IF($A11="","",F11+I11+L11+O11+R11+U11+X11+AA11+AD11+AG11)</f>
        <v>963.85733659138</v>
      </c>
      <c r="AK11" s="43" t="n">
        <f aca="false">IF($A11="","",G11+J11+M11+P11+S11+V11+Y11+AB11+AE11+AH11)</f>
        <v>205.161994966921</v>
      </c>
      <c r="AL11" s="43" t="n">
        <f aca="false">IF($A11="","",H11+K11+N11+Q11+T11+W11+Z11+AC11+AF11+AI11)</f>
        <v>20525.7984406978</v>
      </c>
    </row>
    <row r="12" customFormat="false" ht="15" hidden="false" customHeight="false" outlineLevel="0" collapsed="false">
      <c r="A12" s="39" t="n">
        <f aca="false">IF($A11="","",IF(AND(ISNUMBER($AL11),$AL11&gt;0.005),$A11+1,""))</f>
        <v>8</v>
      </c>
      <c r="B12" s="40" t="n">
        <f aca="false">IF($A12="","",EDATE('Debt Snowball Calculator'!$C$8,$A12-1))</f>
        <v>46478</v>
      </c>
      <c r="C12" s="44" t="n">
        <f aca="false">IF($A12="","",'Debt Snowball Calculator'!$C$7+IF($H11&lt;=0.005,'Debt Snowball Calculator'!$F$13,0)+IF($K11&lt;=0.005,'Debt Snowball Calculator'!$F$14,0)+IF($N11&lt;=0.005,'Debt Snowball Calculator'!$F$15,0)+IF($Q11&lt;=0.005,'Debt Snowball Calculator'!$F$16,0)+IF($T11&lt;=0.005,'Debt Snowball Calculator'!$F$17,0)+IF($W11&lt;=0.005,'Debt Snowball Calculator'!$F$18,0)+IF($Z11&lt;=0.005,'Debt Snowball Calculator'!$F$19,0)+IF($AC11&lt;=0.005,'Debt Snowball Calculator'!$F$20,0)+IF($AF11&lt;=0.005,'Debt Snowball Calculator'!$F$21,0)+IF($AI11&lt;=0.005,'Debt Snowball Calculator'!$F$22,0))</f>
        <v>380</v>
      </c>
      <c r="D12" s="39" t="n">
        <f aca="false">IF($A12="","",MIN(IF($H11&lt;=0.005,99999,'Debt Snowball Calculator'!$H$13),IF($K11&lt;=0.005,99999,'Debt Snowball Calculator'!$H$14),IF($N11&lt;=0.005,99999,'Debt Snowball Calculator'!$H$15),IF($Q11&lt;=0.005,99999,'Debt Snowball Calculator'!$H$16),IF($T11&lt;=0.005,99999,'Debt Snowball Calculator'!$H$17),IF($W11&lt;=0.005,99999,'Debt Snowball Calculator'!$H$18),IF($Z11&lt;=0.005,99999,'Debt Snowball Calculator'!$H$19),IF($AC11&lt;=0.005,99999,'Debt Snowball Calculator'!$H$20),IF($AF11&lt;=0.005,99999,'Debt Snowball Calculator'!$H$21),IF($AI11&lt;=0.005,99999,'Debt Snowball Calculator'!$H$22)))</f>
        <v>3</v>
      </c>
      <c r="E12" s="17" t="str">
        <f aca="false">IF($A12="","",IF($D12&gt;=99999,"— All Paid Off —",INDEX('Debt Snowball Calculator'!$C$13:$C$22,MATCH($D12,'Debt Snowball Calculator'!$H$13:$H$22,0))))</f>
        <v>Credit Card A</v>
      </c>
      <c r="F12" s="44" t="n">
        <f aca="false">IF($A12="","",IF($H11&lt;=0.005,0,MIN('Debt Snowball Calculator'!$F$13,$H11+G12)+IF('Debt Snowball Calculator'!$H$13=$D12,MIN($C12,MAX($H11-(MIN('Debt Snowball Calculator'!$F$13,$H11+G12)-G12),0)),0)))</f>
        <v>490</v>
      </c>
      <c r="G12" s="44" t="n">
        <f aca="false">IF($A12="","",$H11*('Debt Snowball Calculator'!$E$13/12))</f>
        <v>80.095678913083</v>
      </c>
      <c r="H12" s="44" t="n">
        <f aca="false">IF($A12="","",MAX($H11-(F12-G12),0))</f>
        <v>3596.5489801094</v>
      </c>
      <c r="I12" s="44" t="n">
        <f aca="false">IF($A12="","",IF($K11&lt;=0.005,0,MIN('Debt Snowball Calculator'!$F$14,$K11+J12)+IF('Debt Snowball Calculator'!$H$14=$D12,MIN($C12,MAX($K11-(MIN('Debt Snowball Calculator'!$F$14,$K11+J12)-J12),0)),0)))</f>
        <v>0</v>
      </c>
      <c r="J12" s="44" t="n">
        <f aca="false">IF($A12="","",$K11*('Debt Snowball Calculator'!$E$14/12))</f>
        <v>0</v>
      </c>
      <c r="K12" s="44" t="n">
        <f aca="false">IF($A12="","",MAX($K11-(I12-J12),0))</f>
        <v>0</v>
      </c>
      <c r="L12" s="44" t="n">
        <f aca="false">IF($A12="","",IF($N11&lt;=0.005,0,MIN('Debt Snowball Calculator'!$F$15,$N11+M12)+IF('Debt Snowball Calculator'!$H$15=$D12,MIN($C12,MAX($N11-(MIN('Debt Snowball Calculator'!$F$15,$N11+M12)-M12),0)),0)))</f>
        <v>320</v>
      </c>
      <c r="M12" s="44" t="n">
        <f aca="false">IF($A12="","",$N11*('Debt Snowball Calculator'!$E$15/12))</f>
        <v>63.5096724370203</v>
      </c>
      <c r="N12" s="44" t="n">
        <f aca="false">IF($A12="","",MAX($N11-(L12-M12),0))</f>
        <v>10788.6700962666</v>
      </c>
      <c r="O12" s="44" t="n">
        <f aca="false">IF($A12="","",IF($Q11&lt;=0.005,0,MIN('Debt Snowball Calculator'!$F$16,$Q11+P12)+IF('Debt Snowball Calculator'!$H$16=$D12,MIN($C12,MAX($Q11-(MIN('Debt Snowball Calculator'!$F$16,$Q11+P12)-P12),0)),0)))</f>
        <v>175</v>
      </c>
      <c r="P12" s="44" t="n">
        <f aca="false">IF($A12="","",$Q11*('Debt Snowball Calculator'!$E$16/12))</f>
        <v>52.4609368585216</v>
      </c>
      <c r="Q12" s="44" t="n">
        <f aca="false">IF($A12="","",MAX($Q11-(O12-P12),0))</f>
        <v>5351.64565253034</v>
      </c>
      <c r="R12" s="44" t="n">
        <f aca="false">IF($A12="","",IF($T11&lt;=0.005,0,MIN('Debt Snowball Calculator'!$F$17,$T11+S12)+IF('Debt Snowball Calculator'!$H$17=$D12,MIN($C12,MAX($T11-(MIN('Debt Snowball Calculator'!$F$17,$T11+S12)-S12),0)),0)))</f>
        <v>0</v>
      </c>
      <c r="S12" s="44" t="n">
        <f aca="false">IF($A12="","",$T11*('Debt Snowball Calculator'!$E$17/12))</f>
        <v>0</v>
      </c>
      <c r="T12" s="44" t="n">
        <f aca="false">IF($A12="","",MAX($T11-(R12-S12),0))</f>
        <v>0</v>
      </c>
      <c r="U12" s="44" t="n">
        <f aca="false">IF($A12="","",IF($W11&lt;=0.005,0,MIN('Debt Snowball Calculator'!$F$18,$W11+V12)+IF('Debt Snowball Calculator'!$H$18=$D12,MIN($C12,MAX($W11-(MIN('Debt Snowball Calculator'!$F$18,$W11+V12)-V12),0)),0)))</f>
        <v>0</v>
      </c>
      <c r="V12" s="44" t="n">
        <f aca="false">IF($A12="","",$W11*('Debt Snowball Calculator'!$E$18/12))</f>
        <v>0</v>
      </c>
      <c r="W12" s="44" t="n">
        <f aca="false">IF($A12="","",MAX($W11-(U12-V12),0))</f>
        <v>0</v>
      </c>
      <c r="X12" s="44" t="n">
        <f aca="false">IF($A12="","",IF($Z11&lt;=0.005,0,MIN('Debt Snowball Calculator'!$F$19,$Z11+Y12)+IF('Debt Snowball Calculator'!$H$19=$D12,MIN($C12,MAX($Z11-(MIN('Debt Snowball Calculator'!$F$19,$Z11+Y12)-Y12),0)),0)))</f>
        <v>0</v>
      </c>
      <c r="Y12" s="44" t="n">
        <f aca="false">IF($A12="","",$Z11*('Debt Snowball Calculator'!$E$19/12))</f>
        <v>0</v>
      </c>
      <c r="Z12" s="44" t="n">
        <f aca="false">IF($A12="","",MAX($Z11-(X12-Y12),0))</f>
        <v>0</v>
      </c>
      <c r="AA12" s="44" t="n">
        <f aca="false">IF($A12="","",IF($AC11&lt;=0.005,0,MIN('Debt Snowball Calculator'!$F$20,$AC11+AB12)+IF('Debt Snowball Calculator'!$H$20=$D12,MIN($C12,MAX($AC11-(MIN('Debt Snowball Calculator'!$F$20,$AC11+AB12)-AB12),0)),0)))</f>
        <v>0</v>
      </c>
      <c r="AB12" s="44" t="n">
        <f aca="false">IF($A12="","",$AC11*('Debt Snowball Calculator'!$E$20/12))</f>
        <v>0</v>
      </c>
      <c r="AC12" s="44" t="n">
        <f aca="false">IF($A12="","",MAX($AC11-(AA12-AB12),0))</f>
        <v>0</v>
      </c>
      <c r="AD12" s="44" t="n">
        <f aca="false">IF($A12="","",IF($AF11&lt;=0.005,0,MIN('Debt Snowball Calculator'!$F$21,$AF11+AE12)+IF('Debt Snowball Calculator'!$H$21=$D12,MIN($C12,MAX($AF11-(MIN('Debt Snowball Calculator'!$F$21,$AF11+AE12)-AE12),0)),0)))</f>
        <v>0</v>
      </c>
      <c r="AE12" s="44" t="n">
        <f aca="false">IF($A12="","",$AF11*('Debt Snowball Calculator'!$E$21/12))</f>
        <v>0</v>
      </c>
      <c r="AF12" s="44" t="n">
        <f aca="false">IF($A12="","",MAX($AF11-(AD12-AE12),0))</f>
        <v>0</v>
      </c>
      <c r="AG12" s="44" t="n">
        <f aca="false">IF($A12="","",IF($AI11&lt;=0.005,0,MIN('Debt Snowball Calculator'!$F$22,$AI11+AH12)+IF('Debt Snowball Calculator'!$H$22=$D12,MIN($C12,MAX($AI11-(MIN('Debt Snowball Calculator'!$F$22,$AI11+AH12)-AH12),0)),0)))</f>
        <v>0</v>
      </c>
      <c r="AH12" s="44" t="n">
        <f aca="false">IF($A12="","",$AI11*('Debt Snowball Calculator'!$E$22/12))</f>
        <v>0</v>
      </c>
      <c r="AI12" s="44" t="n">
        <f aca="false">IF($A12="","",MAX($AI11-(AG12-AH12),0))</f>
        <v>0</v>
      </c>
      <c r="AJ12" s="44" t="n">
        <f aca="false">IF($A12="","",F12+I12+L12+O12+R12+U12+X12+AA12+AD12+AG12)</f>
        <v>985</v>
      </c>
      <c r="AK12" s="44" t="n">
        <f aca="false">IF($A12="","",G12+J12+M12+P12+S12+V12+Y12+AB12+AE12+AH12)</f>
        <v>196.066288208625</v>
      </c>
      <c r="AL12" s="44" t="n">
        <f aca="false">IF($A12="","",H12+K12+N12+Q12+T12+W12+Z12+AC12+AF12+AI12)</f>
        <v>19736.8647289064</v>
      </c>
    </row>
    <row r="13" customFormat="false" ht="15" hidden="false" customHeight="false" outlineLevel="0" collapsed="false">
      <c r="A13" s="36" t="n">
        <f aca="false">IF($A12="","",IF(AND(ISNUMBER($AL12),$AL12&gt;0.005),$A12+1,""))</f>
        <v>9</v>
      </c>
      <c r="B13" s="37" t="n">
        <f aca="false">IF($A13="","",EDATE('Debt Snowball Calculator'!$C$8,$A13-1))</f>
        <v>46508</v>
      </c>
      <c r="C13" s="43" t="n">
        <f aca="false">IF($A13="","",'Debt Snowball Calculator'!$C$7+IF($H12&lt;=0.005,'Debt Snowball Calculator'!$F$13,0)+IF($K12&lt;=0.005,'Debt Snowball Calculator'!$F$14,0)+IF($N12&lt;=0.005,'Debt Snowball Calculator'!$F$15,0)+IF($Q12&lt;=0.005,'Debt Snowball Calculator'!$F$16,0)+IF($T12&lt;=0.005,'Debt Snowball Calculator'!$F$17,0)+IF($W12&lt;=0.005,'Debt Snowball Calculator'!$F$18,0)+IF($Z12&lt;=0.005,'Debt Snowball Calculator'!$F$19,0)+IF($AC12&lt;=0.005,'Debt Snowball Calculator'!$F$20,0)+IF($AF12&lt;=0.005,'Debt Snowball Calculator'!$F$21,0)+IF($AI12&lt;=0.005,'Debt Snowball Calculator'!$F$22,0))</f>
        <v>380</v>
      </c>
      <c r="D13" s="36" t="n">
        <f aca="false">IF($A13="","",MIN(IF($H12&lt;=0.005,99999,'Debt Snowball Calculator'!$H$13),IF($K12&lt;=0.005,99999,'Debt Snowball Calculator'!$H$14),IF($N12&lt;=0.005,99999,'Debt Snowball Calculator'!$H$15),IF($Q12&lt;=0.005,99999,'Debt Snowball Calculator'!$H$16),IF($T12&lt;=0.005,99999,'Debt Snowball Calculator'!$H$17),IF($W12&lt;=0.005,99999,'Debt Snowball Calculator'!$H$18),IF($Z12&lt;=0.005,99999,'Debt Snowball Calculator'!$H$19),IF($AC12&lt;=0.005,99999,'Debt Snowball Calculator'!$H$20),IF($AF12&lt;=0.005,99999,'Debt Snowball Calculator'!$H$21),IF($AI12&lt;=0.005,99999,'Debt Snowball Calculator'!$H$22)))</f>
        <v>3</v>
      </c>
      <c r="E13" s="10" t="str">
        <f aca="false">IF($A13="","",IF($D13&gt;=99999,"— All Paid Off —",INDEX('Debt Snowball Calculator'!$C$13:$C$22,MATCH($D13,'Debt Snowball Calculator'!$H$13:$H$22,0))))</f>
        <v>Credit Card A</v>
      </c>
      <c r="F13" s="43" t="n">
        <f aca="false">IF($A13="","",IF($H12&lt;=0.005,0,MIN('Debt Snowball Calculator'!$F$13,$H12+G13)+IF('Debt Snowball Calculator'!$H$13=$D13,MIN($C13,MAX($H12-(MIN('Debt Snowball Calculator'!$F$13,$H12+G13)-G13),0)),0)))</f>
        <v>490</v>
      </c>
      <c r="G13" s="43" t="n">
        <f aca="false">IF($A13="","",$H12*('Debt Snowball Calculator'!$E$13/12))</f>
        <v>71.901008360687</v>
      </c>
      <c r="H13" s="43" t="n">
        <f aca="false">IF($A13="","",MAX($H12-(F13-G13),0))</f>
        <v>3178.44998847008</v>
      </c>
      <c r="I13" s="43" t="n">
        <f aca="false">IF($A13="","",IF($K12&lt;=0.005,0,MIN('Debt Snowball Calculator'!$F$14,$K12+J13)+IF('Debt Snowball Calculator'!$H$14=$D13,MIN($C13,MAX($K12-(MIN('Debt Snowball Calculator'!$F$14,$K12+J13)-J13),0)),0)))</f>
        <v>0</v>
      </c>
      <c r="J13" s="43" t="n">
        <f aca="false">IF($A13="","",$K12*('Debt Snowball Calculator'!$E$14/12))</f>
        <v>0</v>
      </c>
      <c r="K13" s="43" t="n">
        <f aca="false">IF($A13="","",MAX($K12-(I13-J13),0))</f>
        <v>0</v>
      </c>
      <c r="L13" s="43" t="n">
        <f aca="false">IF($A13="","",IF($N12&lt;=0.005,0,MIN('Debt Snowball Calculator'!$F$15,$N12+M13)+IF('Debt Snowball Calculator'!$H$15=$D13,MIN($C13,MAX($N12-(MIN('Debt Snowball Calculator'!$F$15,$N12+M13)-M13),0)),0)))</f>
        <v>320</v>
      </c>
      <c r="M13" s="43" t="n">
        <f aca="false">IF($A13="","",$N12*('Debt Snowball Calculator'!$E$15/12))</f>
        <v>62.0348530535332</v>
      </c>
      <c r="N13" s="43" t="n">
        <f aca="false">IF($A13="","",MAX($N12-(L13-M13),0))</f>
        <v>10530.7049493202</v>
      </c>
      <c r="O13" s="43" t="n">
        <f aca="false">IF($A13="","",IF($Q12&lt;=0.005,0,MIN('Debt Snowball Calculator'!$F$16,$Q12+P13)+IF('Debt Snowball Calculator'!$H$16=$D13,MIN($C13,MAX($Q12-(MIN('Debt Snowball Calculator'!$F$16,$Q12+P13)-P13),0)),0)))</f>
        <v>175</v>
      </c>
      <c r="P13" s="43" t="n">
        <f aca="false">IF($A13="","",$Q12*('Debt Snowball Calculator'!$E$16/12))</f>
        <v>51.2866041700825</v>
      </c>
      <c r="Q13" s="43" t="n">
        <f aca="false">IF($A13="","",MAX($Q12-(O13-P13),0))</f>
        <v>5227.93225670043</v>
      </c>
      <c r="R13" s="43" t="n">
        <f aca="false">IF($A13="","",IF($T12&lt;=0.005,0,MIN('Debt Snowball Calculator'!$F$17,$T12+S13)+IF('Debt Snowball Calculator'!$H$17=$D13,MIN($C13,MAX($T12-(MIN('Debt Snowball Calculator'!$F$17,$T12+S13)-S13),0)),0)))</f>
        <v>0</v>
      </c>
      <c r="S13" s="43" t="n">
        <f aca="false">IF($A13="","",$T12*('Debt Snowball Calculator'!$E$17/12))</f>
        <v>0</v>
      </c>
      <c r="T13" s="43" t="n">
        <f aca="false">IF($A13="","",MAX($T12-(R13-S13),0))</f>
        <v>0</v>
      </c>
      <c r="U13" s="43" t="n">
        <f aca="false">IF($A13="","",IF($W12&lt;=0.005,0,MIN('Debt Snowball Calculator'!$F$18,$W12+V13)+IF('Debt Snowball Calculator'!$H$18=$D13,MIN($C13,MAX($W12-(MIN('Debt Snowball Calculator'!$F$18,$W12+V13)-V13),0)),0)))</f>
        <v>0</v>
      </c>
      <c r="V13" s="43" t="n">
        <f aca="false">IF($A13="","",$W12*('Debt Snowball Calculator'!$E$18/12))</f>
        <v>0</v>
      </c>
      <c r="W13" s="43" t="n">
        <f aca="false">IF($A13="","",MAX($W12-(U13-V13),0))</f>
        <v>0</v>
      </c>
      <c r="X13" s="43" t="n">
        <f aca="false">IF($A13="","",IF($Z12&lt;=0.005,0,MIN('Debt Snowball Calculator'!$F$19,$Z12+Y13)+IF('Debt Snowball Calculator'!$H$19=$D13,MIN($C13,MAX($Z12-(MIN('Debt Snowball Calculator'!$F$19,$Z12+Y13)-Y13),0)),0)))</f>
        <v>0</v>
      </c>
      <c r="Y13" s="43" t="n">
        <f aca="false">IF($A13="","",$Z12*('Debt Snowball Calculator'!$E$19/12))</f>
        <v>0</v>
      </c>
      <c r="Z13" s="43" t="n">
        <f aca="false">IF($A13="","",MAX($Z12-(X13-Y13),0))</f>
        <v>0</v>
      </c>
      <c r="AA13" s="43" t="n">
        <f aca="false">IF($A13="","",IF($AC12&lt;=0.005,0,MIN('Debt Snowball Calculator'!$F$20,$AC12+AB13)+IF('Debt Snowball Calculator'!$H$20=$D13,MIN($C13,MAX($AC12-(MIN('Debt Snowball Calculator'!$F$20,$AC12+AB13)-AB13),0)),0)))</f>
        <v>0</v>
      </c>
      <c r="AB13" s="43" t="n">
        <f aca="false">IF($A13="","",$AC12*('Debt Snowball Calculator'!$E$20/12))</f>
        <v>0</v>
      </c>
      <c r="AC13" s="43" t="n">
        <f aca="false">IF($A13="","",MAX($AC12-(AA13-AB13),0))</f>
        <v>0</v>
      </c>
      <c r="AD13" s="43" t="n">
        <f aca="false">IF($A13="","",IF($AF12&lt;=0.005,0,MIN('Debt Snowball Calculator'!$F$21,$AF12+AE13)+IF('Debt Snowball Calculator'!$H$21=$D13,MIN($C13,MAX($AF12-(MIN('Debt Snowball Calculator'!$F$21,$AF12+AE13)-AE13),0)),0)))</f>
        <v>0</v>
      </c>
      <c r="AE13" s="43" t="n">
        <f aca="false">IF($A13="","",$AF12*('Debt Snowball Calculator'!$E$21/12))</f>
        <v>0</v>
      </c>
      <c r="AF13" s="43" t="n">
        <f aca="false">IF($A13="","",MAX($AF12-(AD13-AE13),0))</f>
        <v>0</v>
      </c>
      <c r="AG13" s="43" t="n">
        <f aca="false">IF($A13="","",IF($AI12&lt;=0.005,0,MIN('Debt Snowball Calculator'!$F$22,$AI12+AH13)+IF('Debt Snowball Calculator'!$H$22=$D13,MIN($C13,MAX($AI12-(MIN('Debt Snowball Calculator'!$F$22,$AI12+AH13)-AH13),0)),0)))</f>
        <v>0</v>
      </c>
      <c r="AH13" s="43" t="n">
        <f aca="false">IF($A13="","",$AI12*('Debt Snowball Calculator'!$E$22/12))</f>
        <v>0</v>
      </c>
      <c r="AI13" s="43" t="n">
        <f aca="false">IF($A13="","",MAX($AI12-(AG13-AH13),0))</f>
        <v>0</v>
      </c>
      <c r="AJ13" s="43" t="n">
        <f aca="false">IF($A13="","",F13+I13+L13+O13+R13+U13+X13+AA13+AD13+AG13)</f>
        <v>985</v>
      </c>
      <c r="AK13" s="43" t="n">
        <f aca="false">IF($A13="","",G13+J13+M13+P13+S13+V13+Y13+AB13+AE13+AH13)</f>
        <v>185.222465584303</v>
      </c>
      <c r="AL13" s="43" t="n">
        <f aca="false">IF($A13="","",H13+K13+N13+Q13+T13+W13+Z13+AC13+AF13+AI13)</f>
        <v>18937.0871944907</v>
      </c>
    </row>
    <row r="14" customFormat="false" ht="15" hidden="false" customHeight="false" outlineLevel="0" collapsed="false">
      <c r="A14" s="39" t="n">
        <f aca="false">IF($A13="","",IF(AND(ISNUMBER($AL13),$AL13&gt;0.005),$A13+1,""))</f>
        <v>10</v>
      </c>
      <c r="B14" s="40" t="n">
        <f aca="false">IF($A14="","",EDATE('Debt Snowball Calculator'!$C$8,$A14-1))</f>
        <v>46539</v>
      </c>
      <c r="C14" s="44" t="n">
        <f aca="false">IF($A14="","",'Debt Snowball Calculator'!$C$7+IF($H13&lt;=0.005,'Debt Snowball Calculator'!$F$13,0)+IF($K13&lt;=0.005,'Debt Snowball Calculator'!$F$14,0)+IF($N13&lt;=0.005,'Debt Snowball Calculator'!$F$15,0)+IF($Q13&lt;=0.005,'Debt Snowball Calculator'!$F$16,0)+IF($T13&lt;=0.005,'Debt Snowball Calculator'!$F$17,0)+IF($W13&lt;=0.005,'Debt Snowball Calculator'!$F$18,0)+IF($Z13&lt;=0.005,'Debt Snowball Calculator'!$F$19,0)+IF($AC13&lt;=0.005,'Debt Snowball Calculator'!$F$20,0)+IF($AF13&lt;=0.005,'Debt Snowball Calculator'!$F$21,0)+IF($AI13&lt;=0.005,'Debt Snowball Calculator'!$F$22,0))</f>
        <v>380</v>
      </c>
      <c r="D14" s="39" t="n">
        <f aca="false">IF($A14="","",MIN(IF($H13&lt;=0.005,99999,'Debt Snowball Calculator'!$H$13),IF($K13&lt;=0.005,99999,'Debt Snowball Calculator'!$H$14),IF($N13&lt;=0.005,99999,'Debt Snowball Calculator'!$H$15),IF($Q13&lt;=0.005,99999,'Debt Snowball Calculator'!$H$16),IF($T13&lt;=0.005,99999,'Debt Snowball Calculator'!$H$17),IF($W13&lt;=0.005,99999,'Debt Snowball Calculator'!$H$18),IF($Z13&lt;=0.005,99999,'Debt Snowball Calculator'!$H$19),IF($AC13&lt;=0.005,99999,'Debt Snowball Calculator'!$H$20),IF($AF13&lt;=0.005,99999,'Debt Snowball Calculator'!$H$21),IF($AI13&lt;=0.005,99999,'Debt Snowball Calculator'!$H$22)))</f>
        <v>3</v>
      </c>
      <c r="E14" s="17" t="str">
        <f aca="false">IF($A14="","",IF($D14&gt;=99999,"— All Paid Off —",INDEX('Debt Snowball Calculator'!$C$13:$C$22,MATCH($D14,'Debt Snowball Calculator'!$H$13:$H$22,0))))</f>
        <v>Credit Card A</v>
      </c>
      <c r="F14" s="44" t="n">
        <f aca="false">IF($A14="","",IF($H13&lt;=0.005,0,MIN('Debt Snowball Calculator'!$F$13,$H13+G14)+IF('Debt Snowball Calculator'!$H$13=$D14,MIN($C14,MAX($H13-(MIN('Debt Snowball Calculator'!$F$13,$H13+G14)-G14),0)),0)))</f>
        <v>490</v>
      </c>
      <c r="G14" s="44" t="n">
        <f aca="false">IF($A14="","",$H13*('Debt Snowball Calculator'!$E$13/12))</f>
        <v>63.5425126861644</v>
      </c>
      <c r="H14" s="44" t="n">
        <f aca="false">IF($A14="","",MAX($H13-(F14-G14),0))</f>
        <v>2751.99250115625</v>
      </c>
      <c r="I14" s="44" t="n">
        <f aca="false">IF($A14="","",IF($K13&lt;=0.005,0,MIN('Debt Snowball Calculator'!$F$14,$K13+J14)+IF('Debt Snowball Calculator'!$H$14=$D14,MIN($C14,MAX($K13-(MIN('Debt Snowball Calculator'!$F$14,$K13+J14)-J14),0)),0)))</f>
        <v>0</v>
      </c>
      <c r="J14" s="44" t="n">
        <f aca="false">IF($A14="","",$K13*('Debt Snowball Calculator'!$E$14/12))</f>
        <v>0</v>
      </c>
      <c r="K14" s="44" t="n">
        <f aca="false">IF($A14="","",MAX($K13-(I14-J14),0))</f>
        <v>0</v>
      </c>
      <c r="L14" s="44" t="n">
        <f aca="false">IF($A14="","",IF($N13&lt;=0.005,0,MIN('Debt Snowball Calculator'!$F$15,$N13+M14)+IF('Debt Snowball Calculator'!$H$15=$D14,MIN($C14,MAX($N13-(MIN('Debt Snowball Calculator'!$F$15,$N13+M14)-M14),0)),0)))</f>
        <v>320</v>
      </c>
      <c r="M14" s="44" t="n">
        <f aca="false">IF($A14="","",$N13*('Debt Snowball Calculator'!$E$15/12))</f>
        <v>60.551553458591</v>
      </c>
      <c r="N14" s="44" t="n">
        <f aca="false">IF($A14="","",MAX($N13-(L14-M14),0))</f>
        <v>10271.2565027788</v>
      </c>
      <c r="O14" s="44" t="n">
        <f aca="false">IF($A14="","",IF($Q13&lt;=0.005,0,MIN('Debt Snowball Calculator'!$F$16,$Q13+P14)+IF('Debt Snowball Calculator'!$H$16=$D14,MIN($C14,MAX($Q13-(MIN('Debt Snowball Calculator'!$F$16,$Q13+P14)-P14),0)),0)))</f>
        <v>175</v>
      </c>
      <c r="P14" s="44" t="n">
        <f aca="false">IF($A14="","",$Q13*('Debt Snowball Calculator'!$E$16/12))</f>
        <v>50.1010174600458</v>
      </c>
      <c r="Q14" s="44" t="n">
        <f aca="false">IF($A14="","",MAX($Q13-(O14-P14),0))</f>
        <v>5103.03327416047</v>
      </c>
      <c r="R14" s="44" t="n">
        <f aca="false">IF($A14="","",IF($T13&lt;=0.005,0,MIN('Debt Snowball Calculator'!$F$17,$T13+S14)+IF('Debt Snowball Calculator'!$H$17=$D14,MIN($C14,MAX($T13-(MIN('Debt Snowball Calculator'!$F$17,$T13+S14)-S14),0)),0)))</f>
        <v>0</v>
      </c>
      <c r="S14" s="44" t="n">
        <f aca="false">IF($A14="","",$T13*('Debt Snowball Calculator'!$E$17/12))</f>
        <v>0</v>
      </c>
      <c r="T14" s="44" t="n">
        <f aca="false">IF($A14="","",MAX($T13-(R14-S14),0))</f>
        <v>0</v>
      </c>
      <c r="U14" s="44" t="n">
        <f aca="false">IF($A14="","",IF($W13&lt;=0.005,0,MIN('Debt Snowball Calculator'!$F$18,$W13+V14)+IF('Debt Snowball Calculator'!$H$18=$D14,MIN($C14,MAX($W13-(MIN('Debt Snowball Calculator'!$F$18,$W13+V14)-V14),0)),0)))</f>
        <v>0</v>
      </c>
      <c r="V14" s="44" t="n">
        <f aca="false">IF($A14="","",$W13*('Debt Snowball Calculator'!$E$18/12))</f>
        <v>0</v>
      </c>
      <c r="W14" s="44" t="n">
        <f aca="false">IF($A14="","",MAX($W13-(U14-V14),0))</f>
        <v>0</v>
      </c>
      <c r="X14" s="44" t="n">
        <f aca="false">IF($A14="","",IF($Z13&lt;=0.005,0,MIN('Debt Snowball Calculator'!$F$19,$Z13+Y14)+IF('Debt Snowball Calculator'!$H$19=$D14,MIN($C14,MAX($Z13-(MIN('Debt Snowball Calculator'!$F$19,$Z13+Y14)-Y14),0)),0)))</f>
        <v>0</v>
      </c>
      <c r="Y14" s="44" t="n">
        <f aca="false">IF($A14="","",$Z13*('Debt Snowball Calculator'!$E$19/12))</f>
        <v>0</v>
      </c>
      <c r="Z14" s="44" t="n">
        <f aca="false">IF($A14="","",MAX($Z13-(X14-Y14),0))</f>
        <v>0</v>
      </c>
      <c r="AA14" s="44" t="n">
        <f aca="false">IF($A14="","",IF($AC13&lt;=0.005,0,MIN('Debt Snowball Calculator'!$F$20,$AC13+AB14)+IF('Debt Snowball Calculator'!$H$20=$D14,MIN($C14,MAX($AC13-(MIN('Debt Snowball Calculator'!$F$20,$AC13+AB14)-AB14),0)),0)))</f>
        <v>0</v>
      </c>
      <c r="AB14" s="44" t="n">
        <f aca="false">IF($A14="","",$AC13*('Debt Snowball Calculator'!$E$20/12))</f>
        <v>0</v>
      </c>
      <c r="AC14" s="44" t="n">
        <f aca="false">IF($A14="","",MAX($AC13-(AA14-AB14),0))</f>
        <v>0</v>
      </c>
      <c r="AD14" s="44" t="n">
        <f aca="false">IF($A14="","",IF($AF13&lt;=0.005,0,MIN('Debt Snowball Calculator'!$F$21,$AF13+AE14)+IF('Debt Snowball Calculator'!$H$21=$D14,MIN($C14,MAX($AF13-(MIN('Debt Snowball Calculator'!$F$21,$AF13+AE14)-AE14),0)),0)))</f>
        <v>0</v>
      </c>
      <c r="AE14" s="44" t="n">
        <f aca="false">IF($A14="","",$AF13*('Debt Snowball Calculator'!$E$21/12))</f>
        <v>0</v>
      </c>
      <c r="AF14" s="44" t="n">
        <f aca="false">IF($A14="","",MAX($AF13-(AD14-AE14),0))</f>
        <v>0</v>
      </c>
      <c r="AG14" s="44" t="n">
        <f aca="false">IF($A14="","",IF($AI13&lt;=0.005,0,MIN('Debt Snowball Calculator'!$F$22,$AI13+AH14)+IF('Debt Snowball Calculator'!$H$22=$D14,MIN($C14,MAX($AI13-(MIN('Debt Snowball Calculator'!$F$22,$AI13+AH14)-AH14),0)),0)))</f>
        <v>0</v>
      </c>
      <c r="AH14" s="44" t="n">
        <f aca="false">IF($A14="","",$AI13*('Debt Snowball Calculator'!$E$22/12))</f>
        <v>0</v>
      </c>
      <c r="AI14" s="44" t="n">
        <f aca="false">IF($A14="","",MAX($AI13-(AG14-AH14),0))</f>
        <v>0</v>
      </c>
      <c r="AJ14" s="44" t="n">
        <f aca="false">IF($A14="","",F14+I14+L14+O14+R14+U14+X14+AA14+AD14+AG14)</f>
        <v>985</v>
      </c>
      <c r="AK14" s="44" t="n">
        <f aca="false">IF($A14="","",G14+J14+M14+P14+S14+V14+Y14+AB14+AE14+AH14)</f>
        <v>174.195083604801</v>
      </c>
      <c r="AL14" s="44" t="n">
        <f aca="false">IF($A14="","",H14+K14+N14+Q14+T14+W14+Z14+AC14+AF14+AI14)</f>
        <v>18126.2822780955</v>
      </c>
    </row>
    <row r="15" customFormat="false" ht="15" hidden="false" customHeight="false" outlineLevel="0" collapsed="false">
      <c r="A15" s="36" t="n">
        <f aca="false">IF($A14="","",IF(AND(ISNUMBER($AL14),$AL14&gt;0.005),$A14+1,""))</f>
        <v>11</v>
      </c>
      <c r="B15" s="37" t="n">
        <f aca="false">IF($A15="","",EDATE('Debt Snowball Calculator'!$C$8,$A15-1))</f>
        <v>46569</v>
      </c>
      <c r="C15" s="43" t="n">
        <f aca="false">IF($A15="","",'Debt Snowball Calculator'!$C$7+IF($H14&lt;=0.005,'Debt Snowball Calculator'!$F$13,0)+IF($K14&lt;=0.005,'Debt Snowball Calculator'!$F$14,0)+IF($N14&lt;=0.005,'Debt Snowball Calculator'!$F$15,0)+IF($Q14&lt;=0.005,'Debt Snowball Calculator'!$F$16,0)+IF($T14&lt;=0.005,'Debt Snowball Calculator'!$F$17,0)+IF($W14&lt;=0.005,'Debt Snowball Calculator'!$F$18,0)+IF($Z14&lt;=0.005,'Debt Snowball Calculator'!$F$19,0)+IF($AC14&lt;=0.005,'Debt Snowball Calculator'!$F$20,0)+IF($AF14&lt;=0.005,'Debt Snowball Calculator'!$F$21,0)+IF($AI14&lt;=0.005,'Debt Snowball Calculator'!$F$22,0))</f>
        <v>380</v>
      </c>
      <c r="D15" s="36" t="n">
        <f aca="false">IF($A15="","",MIN(IF($H14&lt;=0.005,99999,'Debt Snowball Calculator'!$H$13),IF($K14&lt;=0.005,99999,'Debt Snowball Calculator'!$H$14),IF($N14&lt;=0.005,99999,'Debt Snowball Calculator'!$H$15),IF($Q14&lt;=0.005,99999,'Debt Snowball Calculator'!$H$16),IF($T14&lt;=0.005,99999,'Debt Snowball Calculator'!$H$17),IF($W14&lt;=0.005,99999,'Debt Snowball Calculator'!$H$18),IF($Z14&lt;=0.005,99999,'Debt Snowball Calculator'!$H$19),IF($AC14&lt;=0.005,99999,'Debt Snowball Calculator'!$H$20),IF($AF14&lt;=0.005,99999,'Debt Snowball Calculator'!$H$21),IF($AI14&lt;=0.005,99999,'Debt Snowball Calculator'!$H$22)))</f>
        <v>3</v>
      </c>
      <c r="E15" s="10" t="str">
        <f aca="false">IF($A15="","",IF($D15&gt;=99999,"— All Paid Off —",INDEX('Debt Snowball Calculator'!$C$13:$C$22,MATCH($D15,'Debt Snowball Calculator'!$H$13:$H$22,0))))</f>
        <v>Credit Card A</v>
      </c>
      <c r="F15" s="43" t="n">
        <f aca="false">IF($A15="","",IF($H14&lt;=0.005,0,MIN('Debt Snowball Calculator'!$F$13,$H14+G15)+IF('Debt Snowball Calculator'!$H$13=$D15,MIN($C15,MAX($H14-(MIN('Debt Snowball Calculator'!$F$13,$H14+G15)-G15),0)),0)))</f>
        <v>490</v>
      </c>
      <c r="G15" s="43" t="n">
        <f aca="false">IF($A15="","",$H14*('Debt Snowball Calculator'!$E$13/12))</f>
        <v>55.016916752282</v>
      </c>
      <c r="H15" s="43" t="n">
        <f aca="false">IF($A15="","",MAX($H14-(F15-G15),0))</f>
        <v>2317.00941790853</v>
      </c>
      <c r="I15" s="43" t="n">
        <f aca="false">IF($A15="","",IF($K14&lt;=0.005,0,MIN('Debt Snowball Calculator'!$F$14,$K14+J15)+IF('Debt Snowball Calculator'!$H$14=$D15,MIN($C15,MAX($K14-(MIN('Debt Snowball Calculator'!$F$14,$K14+J15)-J15),0)),0)))</f>
        <v>0</v>
      </c>
      <c r="J15" s="43" t="n">
        <f aca="false">IF($A15="","",$K14*('Debt Snowball Calculator'!$E$14/12))</f>
        <v>0</v>
      </c>
      <c r="K15" s="43" t="n">
        <f aca="false">IF($A15="","",MAX($K14-(I15-J15),0))</f>
        <v>0</v>
      </c>
      <c r="L15" s="43" t="n">
        <f aca="false">IF($A15="","",IF($N14&lt;=0.005,0,MIN('Debt Snowball Calculator'!$F$15,$N14+M15)+IF('Debt Snowball Calculator'!$H$15=$D15,MIN($C15,MAX($N14-(MIN('Debt Snowball Calculator'!$F$15,$N14+M15)-M15),0)),0)))</f>
        <v>320</v>
      </c>
      <c r="M15" s="43" t="n">
        <f aca="false">IF($A15="","",$N14*('Debt Snowball Calculator'!$E$15/12))</f>
        <v>59.0597248909779</v>
      </c>
      <c r="N15" s="43" t="n">
        <f aca="false">IF($A15="","",MAX($N14-(L15-M15),0))</f>
        <v>10010.3162276697</v>
      </c>
      <c r="O15" s="43" t="n">
        <f aca="false">IF($A15="","",IF($Q14&lt;=0.005,0,MIN('Debt Snowball Calculator'!$F$16,$Q14+P15)+IF('Debt Snowball Calculator'!$H$16=$D15,MIN($C15,MAX($Q14-(MIN('Debt Snowball Calculator'!$F$16,$Q14+P15)-P15),0)),0)))</f>
        <v>175</v>
      </c>
      <c r="P15" s="43" t="n">
        <f aca="false">IF($A15="","",$Q14*('Debt Snowball Calculator'!$E$16/12))</f>
        <v>48.9040688773712</v>
      </c>
      <c r="Q15" s="43" t="n">
        <f aca="false">IF($A15="","",MAX($Q14-(O15-P15),0))</f>
        <v>4976.93734303784</v>
      </c>
      <c r="R15" s="43" t="n">
        <f aca="false">IF($A15="","",IF($T14&lt;=0.005,0,MIN('Debt Snowball Calculator'!$F$17,$T14+S15)+IF('Debt Snowball Calculator'!$H$17=$D15,MIN($C15,MAX($T14-(MIN('Debt Snowball Calculator'!$F$17,$T14+S15)-S15),0)),0)))</f>
        <v>0</v>
      </c>
      <c r="S15" s="43" t="n">
        <f aca="false">IF($A15="","",$T14*('Debt Snowball Calculator'!$E$17/12))</f>
        <v>0</v>
      </c>
      <c r="T15" s="43" t="n">
        <f aca="false">IF($A15="","",MAX($T14-(R15-S15),0))</f>
        <v>0</v>
      </c>
      <c r="U15" s="43" t="n">
        <f aca="false">IF($A15="","",IF($W14&lt;=0.005,0,MIN('Debt Snowball Calculator'!$F$18,$W14+V15)+IF('Debt Snowball Calculator'!$H$18=$D15,MIN($C15,MAX($W14-(MIN('Debt Snowball Calculator'!$F$18,$W14+V15)-V15),0)),0)))</f>
        <v>0</v>
      </c>
      <c r="V15" s="43" t="n">
        <f aca="false">IF($A15="","",$W14*('Debt Snowball Calculator'!$E$18/12))</f>
        <v>0</v>
      </c>
      <c r="W15" s="43" t="n">
        <f aca="false">IF($A15="","",MAX($W14-(U15-V15),0))</f>
        <v>0</v>
      </c>
      <c r="X15" s="43" t="n">
        <f aca="false">IF($A15="","",IF($Z14&lt;=0.005,0,MIN('Debt Snowball Calculator'!$F$19,$Z14+Y15)+IF('Debt Snowball Calculator'!$H$19=$D15,MIN($C15,MAX($Z14-(MIN('Debt Snowball Calculator'!$F$19,$Z14+Y15)-Y15),0)),0)))</f>
        <v>0</v>
      </c>
      <c r="Y15" s="43" t="n">
        <f aca="false">IF($A15="","",$Z14*('Debt Snowball Calculator'!$E$19/12))</f>
        <v>0</v>
      </c>
      <c r="Z15" s="43" t="n">
        <f aca="false">IF($A15="","",MAX($Z14-(X15-Y15),0))</f>
        <v>0</v>
      </c>
      <c r="AA15" s="43" t="n">
        <f aca="false">IF($A15="","",IF($AC14&lt;=0.005,0,MIN('Debt Snowball Calculator'!$F$20,$AC14+AB15)+IF('Debt Snowball Calculator'!$H$20=$D15,MIN($C15,MAX($AC14-(MIN('Debt Snowball Calculator'!$F$20,$AC14+AB15)-AB15),0)),0)))</f>
        <v>0</v>
      </c>
      <c r="AB15" s="43" t="n">
        <f aca="false">IF($A15="","",$AC14*('Debt Snowball Calculator'!$E$20/12))</f>
        <v>0</v>
      </c>
      <c r="AC15" s="43" t="n">
        <f aca="false">IF($A15="","",MAX($AC14-(AA15-AB15),0))</f>
        <v>0</v>
      </c>
      <c r="AD15" s="43" t="n">
        <f aca="false">IF($A15="","",IF($AF14&lt;=0.005,0,MIN('Debt Snowball Calculator'!$F$21,$AF14+AE15)+IF('Debt Snowball Calculator'!$H$21=$D15,MIN($C15,MAX($AF14-(MIN('Debt Snowball Calculator'!$F$21,$AF14+AE15)-AE15),0)),0)))</f>
        <v>0</v>
      </c>
      <c r="AE15" s="43" t="n">
        <f aca="false">IF($A15="","",$AF14*('Debt Snowball Calculator'!$E$21/12))</f>
        <v>0</v>
      </c>
      <c r="AF15" s="43" t="n">
        <f aca="false">IF($A15="","",MAX($AF14-(AD15-AE15),0))</f>
        <v>0</v>
      </c>
      <c r="AG15" s="43" t="n">
        <f aca="false">IF($A15="","",IF($AI14&lt;=0.005,0,MIN('Debt Snowball Calculator'!$F$22,$AI14+AH15)+IF('Debt Snowball Calculator'!$H$22=$D15,MIN($C15,MAX($AI14-(MIN('Debt Snowball Calculator'!$F$22,$AI14+AH15)-AH15),0)),0)))</f>
        <v>0</v>
      </c>
      <c r="AH15" s="43" t="n">
        <f aca="false">IF($A15="","",$AI14*('Debt Snowball Calculator'!$E$22/12))</f>
        <v>0</v>
      </c>
      <c r="AI15" s="43" t="n">
        <f aca="false">IF($A15="","",MAX($AI14-(AG15-AH15),0))</f>
        <v>0</v>
      </c>
      <c r="AJ15" s="43" t="n">
        <f aca="false">IF($A15="","",F15+I15+L15+O15+R15+U15+X15+AA15+AD15+AG15)</f>
        <v>985</v>
      </c>
      <c r="AK15" s="43" t="n">
        <f aca="false">IF($A15="","",G15+J15+M15+P15+S15+V15+Y15+AB15+AE15+AH15)</f>
        <v>162.980710520631</v>
      </c>
      <c r="AL15" s="43" t="n">
        <f aca="false">IF($A15="","",H15+K15+N15+Q15+T15+W15+Z15+AC15+AF15+AI15)</f>
        <v>17304.2629886161</v>
      </c>
    </row>
    <row r="16" customFormat="false" ht="15" hidden="false" customHeight="false" outlineLevel="0" collapsed="false">
      <c r="A16" s="39" t="n">
        <f aca="false">IF($A15="","",IF(AND(ISNUMBER($AL15),$AL15&gt;0.005),$A15+1,""))</f>
        <v>12</v>
      </c>
      <c r="B16" s="40" t="n">
        <f aca="false">IF($A16="","",EDATE('Debt Snowball Calculator'!$C$8,$A16-1))</f>
        <v>46600</v>
      </c>
      <c r="C16" s="44" t="n">
        <f aca="false">IF($A16="","",'Debt Snowball Calculator'!$C$7+IF($H15&lt;=0.005,'Debt Snowball Calculator'!$F$13,0)+IF($K15&lt;=0.005,'Debt Snowball Calculator'!$F$14,0)+IF($N15&lt;=0.005,'Debt Snowball Calculator'!$F$15,0)+IF($Q15&lt;=0.005,'Debt Snowball Calculator'!$F$16,0)+IF($T15&lt;=0.005,'Debt Snowball Calculator'!$F$17,0)+IF($W15&lt;=0.005,'Debt Snowball Calculator'!$F$18,0)+IF($Z15&lt;=0.005,'Debt Snowball Calculator'!$F$19,0)+IF($AC15&lt;=0.005,'Debt Snowball Calculator'!$F$20,0)+IF($AF15&lt;=0.005,'Debt Snowball Calculator'!$F$21,0)+IF($AI15&lt;=0.005,'Debt Snowball Calculator'!$F$22,0))</f>
        <v>380</v>
      </c>
      <c r="D16" s="39" t="n">
        <f aca="false">IF($A16="","",MIN(IF($H15&lt;=0.005,99999,'Debt Snowball Calculator'!$H$13),IF($K15&lt;=0.005,99999,'Debt Snowball Calculator'!$H$14),IF($N15&lt;=0.005,99999,'Debt Snowball Calculator'!$H$15),IF($Q15&lt;=0.005,99999,'Debt Snowball Calculator'!$H$16),IF($T15&lt;=0.005,99999,'Debt Snowball Calculator'!$H$17),IF($W15&lt;=0.005,99999,'Debt Snowball Calculator'!$H$18),IF($Z15&lt;=0.005,99999,'Debt Snowball Calculator'!$H$19),IF($AC15&lt;=0.005,99999,'Debt Snowball Calculator'!$H$20),IF($AF15&lt;=0.005,99999,'Debt Snowball Calculator'!$H$21),IF($AI15&lt;=0.005,99999,'Debt Snowball Calculator'!$H$22)))</f>
        <v>3</v>
      </c>
      <c r="E16" s="17" t="str">
        <f aca="false">IF($A16="","",IF($D16&gt;=99999,"— All Paid Off —",INDEX('Debt Snowball Calculator'!$C$13:$C$22,MATCH($D16,'Debt Snowball Calculator'!$H$13:$H$22,0))))</f>
        <v>Credit Card A</v>
      </c>
      <c r="F16" s="44" t="n">
        <f aca="false">IF($A16="","",IF($H15&lt;=0.005,0,MIN('Debt Snowball Calculator'!$F$13,$H15+G16)+IF('Debt Snowball Calculator'!$H$13=$D16,MIN($C16,MAX($H15-(MIN('Debt Snowball Calculator'!$F$13,$H15+G16)-G16),0)),0)))</f>
        <v>490</v>
      </c>
      <c r="G16" s="44" t="n">
        <f aca="false">IF($A16="","",$H15*('Debt Snowball Calculator'!$E$13/12))</f>
        <v>46.3208799463547</v>
      </c>
      <c r="H16" s="44" t="n">
        <f aca="false">IF($A16="","",MAX($H15-(F16-G16),0))</f>
        <v>1873.33029785488</v>
      </c>
      <c r="I16" s="44" t="n">
        <f aca="false">IF($A16="","",IF($K15&lt;=0.005,0,MIN('Debt Snowball Calculator'!$F$14,$K15+J16)+IF('Debt Snowball Calculator'!$H$14=$D16,MIN($C16,MAX($K15-(MIN('Debt Snowball Calculator'!$F$14,$K15+J16)-J16),0)),0)))</f>
        <v>0</v>
      </c>
      <c r="J16" s="44" t="n">
        <f aca="false">IF($A16="","",$K15*('Debt Snowball Calculator'!$E$14/12))</f>
        <v>0</v>
      </c>
      <c r="K16" s="44" t="n">
        <f aca="false">IF($A16="","",MAX($K15-(I16-J16),0))</f>
        <v>0</v>
      </c>
      <c r="L16" s="44" t="n">
        <f aca="false">IF($A16="","",IF($N15&lt;=0.005,0,MIN('Debt Snowball Calculator'!$F$15,$N15+M16)+IF('Debt Snowball Calculator'!$H$15=$D16,MIN($C16,MAX($N15-(MIN('Debt Snowball Calculator'!$F$15,$N15+M16)-M16),0)),0)))</f>
        <v>320</v>
      </c>
      <c r="M16" s="44" t="n">
        <f aca="false">IF($A16="","",$N15*('Debt Snowball Calculator'!$E$15/12))</f>
        <v>57.559318309101</v>
      </c>
      <c r="N16" s="44" t="n">
        <f aca="false">IF($A16="","",MAX($N15-(L16-M16),0))</f>
        <v>9747.87554597884</v>
      </c>
      <c r="O16" s="44" t="n">
        <f aca="false">IF($A16="","",IF($Q15&lt;=0.005,0,MIN('Debt Snowball Calculator'!$F$16,$Q15+P16)+IF('Debt Snowball Calculator'!$H$16=$D16,MIN($C16,MAX($Q15-(MIN('Debt Snowball Calculator'!$F$16,$Q15+P16)-P16),0)),0)))</f>
        <v>175</v>
      </c>
      <c r="P16" s="44" t="n">
        <f aca="false">IF($A16="","",$Q15*('Debt Snowball Calculator'!$E$16/12))</f>
        <v>47.695649537446</v>
      </c>
      <c r="Q16" s="44" t="n">
        <f aca="false">IF($A16="","",MAX($Q15-(O16-P16),0))</f>
        <v>4849.63299257529</v>
      </c>
      <c r="R16" s="44" t="n">
        <f aca="false">IF($A16="","",IF($T15&lt;=0.005,0,MIN('Debt Snowball Calculator'!$F$17,$T15+S16)+IF('Debt Snowball Calculator'!$H$17=$D16,MIN($C16,MAX($T15-(MIN('Debt Snowball Calculator'!$F$17,$T15+S16)-S16),0)),0)))</f>
        <v>0</v>
      </c>
      <c r="S16" s="44" t="n">
        <f aca="false">IF($A16="","",$T15*('Debt Snowball Calculator'!$E$17/12))</f>
        <v>0</v>
      </c>
      <c r="T16" s="44" t="n">
        <f aca="false">IF($A16="","",MAX($T15-(R16-S16),0))</f>
        <v>0</v>
      </c>
      <c r="U16" s="44" t="n">
        <f aca="false">IF($A16="","",IF($W15&lt;=0.005,0,MIN('Debt Snowball Calculator'!$F$18,$W15+V16)+IF('Debt Snowball Calculator'!$H$18=$D16,MIN($C16,MAX($W15-(MIN('Debt Snowball Calculator'!$F$18,$W15+V16)-V16),0)),0)))</f>
        <v>0</v>
      </c>
      <c r="V16" s="44" t="n">
        <f aca="false">IF($A16="","",$W15*('Debt Snowball Calculator'!$E$18/12))</f>
        <v>0</v>
      </c>
      <c r="W16" s="44" t="n">
        <f aca="false">IF($A16="","",MAX($W15-(U16-V16),0))</f>
        <v>0</v>
      </c>
      <c r="X16" s="44" t="n">
        <f aca="false">IF($A16="","",IF($Z15&lt;=0.005,0,MIN('Debt Snowball Calculator'!$F$19,$Z15+Y16)+IF('Debt Snowball Calculator'!$H$19=$D16,MIN($C16,MAX($Z15-(MIN('Debt Snowball Calculator'!$F$19,$Z15+Y16)-Y16),0)),0)))</f>
        <v>0</v>
      </c>
      <c r="Y16" s="44" t="n">
        <f aca="false">IF($A16="","",$Z15*('Debt Snowball Calculator'!$E$19/12))</f>
        <v>0</v>
      </c>
      <c r="Z16" s="44" t="n">
        <f aca="false">IF($A16="","",MAX($Z15-(X16-Y16),0))</f>
        <v>0</v>
      </c>
      <c r="AA16" s="44" t="n">
        <f aca="false">IF($A16="","",IF($AC15&lt;=0.005,0,MIN('Debt Snowball Calculator'!$F$20,$AC15+AB16)+IF('Debt Snowball Calculator'!$H$20=$D16,MIN($C16,MAX($AC15-(MIN('Debt Snowball Calculator'!$F$20,$AC15+AB16)-AB16),0)),0)))</f>
        <v>0</v>
      </c>
      <c r="AB16" s="44" t="n">
        <f aca="false">IF($A16="","",$AC15*('Debt Snowball Calculator'!$E$20/12))</f>
        <v>0</v>
      </c>
      <c r="AC16" s="44" t="n">
        <f aca="false">IF($A16="","",MAX($AC15-(AA16-AB16),0))</f>
        <v>0</v>
      </c>
      <c r="AD16" s="44" t="n">
        <f aca="false">IF($A16="","",IF($AF15&lt;=0.005,0,MIN('Debt Snowball Calculator'!$F$21,$AF15+AE16)+IF('Debt Snowball Calculator'!$H$21=$D16,MIN($C16,MAX($AF15-(MIN('Debt Snowball Calculator'!$F$21,$AF15+AE16)-AE16),0)),0)))</f>
        <v>0</v>
      </c>
      <c r="AE16" s="44" t="n">
        <f aca="false">IF($A16="","",$AF15*('Debt Snowball Calculator'!$E$21/12))</f>
        <v>0</v>
      </c>
      <c r="AF16" s="44" t="n">
        <f aca="false">IF($A16="","",MAX($AF15-(AD16-AE16),0))</f>
        <v>0</v>
      </c>
      <c r="AG16" s="44" t="n">
        <f aca="false">IF($A16="","",IF($AI15&lt;=0.005,0,MIN('Debt Snowball Calculator'!$F$22,$AI15+AH16)+IF('Debt Snowball Calculator'!$H$22=$D16,MIN($C16,MAX($AI15-(MIN('Debt Snowball Calculator'!$F$22,$AI15+AH16)-AH16),0)),0)))</f>
        <v>0</v>
      </c>
      <c r="AH16" s="44" t="n">
        <f aca="false">IF($A16="","",$AI15*('Debt Snowball Calculator'!$E$22/12))</f>
        <v>0</v>
      </c>
      <c r="AI16" s="44" t="n">
        <f aca="false">IF($A16="","",MAX($AI15-(AG16-AH16),0))</f>
        <v>0</v>
      </c>
      <c r="AJ16" s="44" t="n">
        <f aca="false">IF($A16="","",F16+I16+L16+O16+R16+U16+X16+AA16+AD16+AG16)</f>
        <v>985</v>
      </c>
      <c r="AK16" s="44" t="n">
        <f aca="false">IF($A16="","",G16+J16+M16+P16+S16+V16+Y16+AB16+AE16+AH16)</f>
        <v>151.575847792902</v>
      </c>
      <c r="AL16" s="44" t="n">
        <f aca="false">IF($A16="","",H16+K16+N16+Q16+T16+W16+Z16+AC16+AF16+AI16)</f>
        <v>16470.838836409</v>
      </c>
    </row>
    <row r="17" customFormat="false" ht="15" hidden="false" customHeight="false" outlineLevel="0" collapsed="false">
      <c r="A17" s="36" t="n">
        <f aca="false">IF($A16="","",IF(AND(ISNUMBER($AL16),$AL16&gt;0.005),$A16+1,""))</f>
        <v>13</v>
      </c>
      <c r="B17" s="37" t="n">
        <f aca="false">IF($A17="","",EDATE('Debt Snowball Calculator'!$C$8,$A17-1))</f>
        <v>46631</v>
      </c>
      <c r="C17" s="43" t="n">
        <f aca="false">IF($A17="","",'Debt Snowball Calculator'!$C$7+IF($H16&lt;=0.005,'Debt Snowball Calculator'!$F$13,0)+IF($K16&lt;=0.005,'Debt Snowball Calculator'!$F$14,0)+IF($N16&lt;=0.005,'Debt Snowball Calculator'!$F$15,0)+IF($Q16&lt;=0.005,'Debt Snowball Calculator'!$F$16,0)+IF($T16&lt;=0.005,'Debt Snowball Calculator'!$F$17,0)+IF($W16&lt;=0.005,'Debt Snowball Calculator'!$F$18,0)+IF($Z16&lt;=0.005,'Debt Snowball Calculator'!$F$19,0)+IF($AC16&lt;=0.005,'Debt Snowball Calculator'!$F$20,0)+IF($AF16&lt;=0.005,'Debt Snowball Calculator'!$F$21,0)+IF($AI16&lt;=0.005,'Debt Snowball Calculator'!$F$22,0))</f>
        <v>380</v>
      </c>
      <c r="D17" s="36" t="n">
        <f aca="false">IF($A17="","",MIN(IF($H16&lt;=0.005,99999,'Debt Snowball Calculator'!$H$13),IF($K16&lt;=0.005,99999,'Debt Snowball Calculator'!$H$14),IF($N16&lt;=0.005,99999,'Debt Snowball Calculator'!$H$15),IF($Q16&lt;=0.005,99999,'Debt Snowball Calculator'!$H$16),IF($T16&lt;=0.005,99999,'Debt Snowball Calculator'!$H$17),IF($W16&lt;=0.005,99999,'Debt Snowball Calculator'!$H$18),IF($Z16&lt;=0.005,99999,'Debt Snowball Calculator'!$H$19),IF($AC16&lt;=0.005,99999,'Debt Snowball Calculator'!$H$20),IF($AF16&lt;=0.005,99999,'Debt Snowball Calculator'!$H$21),IF($AI16&lt;=0.005,99999,'Debt Snowball Calculator'!$H$22)))</f>
        <v>3</v>
      </c>
      <c r="E17" s="10" t="str">
        <f aca="false">IF($A17="","",IF($D17&gt;=99999,"— All Paid Off —",INDEX('Debt Snowball Calculator'!$C$13:$C$22,MATCH($D17,'Debt Snowball Calculator'!$H$13:$H$22,0))))</f>
        <v>Credit Card A</v>
      </c>
      <c r="F17" s="43" t="n">
        <f aca="false">IF($A17="","",IF($H16&lt;=0.005,0,MIN('Debt Snowball Calculator'!$F$13,$H16+G17)+IF('Debt Snowball Calculator'!$H$13=$D17,MIN($C17,MAX($H16-(MIN('Debt Snowball Calculator'!$F$13,$H16+G17)-G17),0)),0)))</f>
        <v>490</v>
      </c>
      <c r="G17" s="43" t="n">
        <f aca="false">IF($A17="","",$H16*('Debt Snowball Calculator'!$E$13/12))</f>
        <v>37.4509948712822</v>
      </c>
      <c r="H17" s="43" t="n">
        <f aca="false">IF($A17="","",MAX($H16-(F17-G17),0))</f>
        <v>1420.78129272617</v>
      </c>
      <c r="I17" s="43" t="n">
        <f aca="false">IF($A17="","",IF($K16&lt;=0.005,0,MIN('Debt Snowball Calculator'!$F$14,$K16+J17)+IF('Debt Snowball Calculator'!$H$14=$D17,MIN($C17,MAX($K16-(MIN('Debt Snowball Calculator'!$F$14,$K16+J17)-J17),0)),0)))</f>
        <v>0</v>
      </c>
      <c r="J17" s="43" t="n">
        <f aca="false">IF($A17="","",$K16*('Debt Snowball Calculator'!$E$14/12))</f>
        <v>0</v>
      </c>
      <c r="K17" s="43" t="n">
        <f aca="false">IF($A17="","",MAX($K16-(I17-J17),0))</f>
        <v>0</v>
      </c>
      <c r="L17" s="43" t="n">
        <f aca="false">IF($A17="","",IF($N16&lt;=0.005,0,MIN('Debt Snowball Calculator'!$F$15,$N16+M17)+IF('Debt Snowball Calculator'!$H$15=$D17,MIN($C17,MAX($N16-(MIN('Debt Snowball Calculator'!$F$15,$N16+M17)-M17),0)),0)))</f>
        <v>320</v>
      </c>
      <c r="M17" s="43" t="n">
        <f aca="false">IF($A17="","",$N16*('Debt Snowball Calculator'!$E$15/12))</f>
        <v>56.0502843893783</v>
      </c>
      <c r="N17" s="43" t="n">
        <f aca="false">IF($A17="","",MAX($N16-(L17-M17),0))</f>
        <v>9483.92583036822</v>
      </c>
      <c r="O17" s="43" t="n">
        <f aca="false">IF($A17="","",IF($Q16&lt;=0.005,0,MIN('Debt Snowball Calculator'!$F$16,$Q16+P17)+IF('Debt Snowball Calculator'!$H$16=$D17,MIN($C17,MAX($Q16-(MIN('Debt Snowball Calculator'!$F$16,$Q16+P17)-P17),0)),0)))</f>
        <v>175</v>
      </c>
      <c r="P17" s="43" t="n">
        <f aca="false">IF($A17="","",$Q16*('Debt Snowball Calculator'!$E$16/12))</f>
        <v>46.4756495121799</v>
      </c>
      <c r="Q17" s="43" t="n">
        <f aca="false">IF($A17="","",MAX($Q16-(O17-P17),0))</f>
        <v>4721.10864208747</v>
      </c>
      <c r="R17" s="43" t="n">
        <f aca="false">IF($A17="","",IF($T16&lt;=0.005,0,MIN('Debt Snowball Calculator'!$F$17,$T16+S17)+IF('Debt Snowball Calculator'!$H$17=$D17,MIN($C17,MAX($T16-(MIN('Debt Snowball Calculator'!$F$17,$T16+S17)-S17),0)),0)))</f>
        <v>0</v>
      </c>
      <c r="S17" s="43" t="n">
        <f aca="false">IF($A17="","",$T16*('Debt Snowball Calculator'!$E$17/12))</f>
        <v>0</v>
      </c>
      <c r="T17" s="43" t="n">
        <f aca="false">IF($A17="","",MAX($T16-(R17-S17),0))</f>
        <v>0</v>
      </c>
      <c r="U17" s="43" t="n">
        <f aca="false">IF($A17="","",IF($W16&lt;=0.005,0,MIN('Debt Snowball Calculator'!$F$18,$W16+V17)+IF('Debt Snowball Calculator'!$H$18=$D17,MIN($C17,MAX($W16-(MIN('Debt Snowball Calculator'!$F$18,$W16+V17)-V17),0)),0)))</f>
        <v>0</v>
      </c>
      <c r="V17" s="43" t="n">
        <f aca="false">IF($A17="","",$W16*('Debt Snowball Calculator'!$E$18/12))</f>
        <v>0</v>
      </c>
      <c r="W17" s="43" t="n">
        <f aca="false">IF($A17="","",MAX($W16-(U17-V17),0))</f>
        <v>0</v>
      </c>
      <c r="X17" s="43" t="n">
        <f aca="false">IF($A17="","",IF($Z16&lt;=0.005,0,MIN('Debt Snowball Calculator'!$F$19,$Z16+Y17)+IF('Debt Snowball Calculator'!$H$19=$D17,MIN($C17,MAX($Z16-(MIN('Debt Snowball Calculator'!$F$19,$Z16+Y17)-Y17),0)),0)))</f>
        <v>0</v>
      </c>
      <c r="Y17" s="43" t="n">
        <f aca="false">IF($A17="","",$Z16*('Debt Snowball Calculator'!$E$19/12))</f>
        <v>0</v>
      </c>
      <c r="Z17" s="43" t="n">
        <f aca="false">IF($A17="","",MAX($Z16-(X17-Y17),0))</f>
        <v>0</v>
      </c>
      <c r="AA17" s="43" t="n">
        <f aca="false">IF($A17="","",IF($AC16&lt;=0.005,0,MIN('Debt Snowball Calculator'!$F$20,$AC16+AB17)+IF('Debt Snowball Calculator'!$H$20=$D17,MIN($C17,MAX($AC16-(MIN('Debt Snowball Calculator'!$F$20,$AC16+AB17)-AB17),0)),0)))</f>
        <v>0</v>
      </c>
      <c r="AB17" s="43" t="n">
        <f aca="false">IF($A17="","",$AC16*('Debt Snowball Calculator'!$E$20/12))</f>
        <v>0</v>
      </c>
      <c r="AC17" s="43" t="n">
        <f aca="false">IF($A17="","",MAX($AC16-(AA17-AB17),0))</f>
        <v>0</v>
      </c>
      <c r="AD17" s="43" t="n">
        <f aca="false">IF($A17="","",IF($AF16&lt;=0.005,0,MIN('Debt Snowball Calculator'!$F$21,$AF16+AE17)+IF('Debt Snowball Calculator'!$H$21=$D17,MIN($C17,MAX($AF16-(MIN('Debt Snowball Calculator'!$F$21,$AF16+AE17)-AE17),0)),0)))</f>
        <v>0</v>
      </c>
      <c r="AE17" s="43" t="n">
        <f aca="false">IF($A17="","",$AF16*('Debt Snowball Calculator'!$E$21/12))</f>
        <v>0</v>
      </c>
      <c r="AF17" s="43" t="n">
        <f aca="false">IF($A17="","",MAX($AF16-(AD17-AE17),0))</f>
        <v>0</v>
      </c>
      <c r="AG17" s="43" t="n">
        <f aca="false">IF($A17="","",IF($AI16&lt;=0.005,0,MIN('Debt Snowball Calculator'!$F$22,$AI16+AH17)+IF('Debt Snowball Calculator'!$H$22=$D17,MIN($C17,MAX($AI16-(MIN('Debt Snowball Calculator'!$F$22,$AI16+AH17)-AH17),0)),0)))</f>
        <v>0</v>
      </c>
      <c r="AH17" s="43" t="n">
        <f aca="false">IF($A17="","",$AI16*('Debt Snowball Calculator'!$E$22/12))</f>
        <v>0</v>
      </c>
      <c r="AI17" s="43" t="n">
        <f aca="false">IF($A17="","",MAX($AI16-(AG17-AH17),0))</f>
        <v>0</v>
      </c>
      <c r="AJ17" s="43" t="n">
        <f aca="false">IF($A17="","",F17+I17+L17+O17+R17+U17+X17+AA17+AD17+AG17)</f>
        <v>985</v>
      </c>
      <c r="AK17" s="43" t="n">
        <f aca="false">IF($A17="","",G17+J17+M17+P17+S17+V17+Y17+AB17+AE17+AH17)</f>
        <v>139.97692877284</v>
      </c>
      <c r="AL17" s="43" t="n">
        <f aca="false">IF($A17="","",H17+K17+N17+Q17+T17+W17+Z17+AC17+AF17+AI17)</f>
        <v>15625.8157651819</v>
      </c>
    </row>
    <row r="18" customFormat="false" ht="15" hidden="false" customHeight="false" outlineLevel="0" collapsed="false">
      <c r="A18" s="39" t="n">
        <f aca="false">IF($A17="","",IF(AND(ISNUMBER($AL17),$AL17&gt;0.005),$A17+1,""))</f>
        <v>14</v>
      </c>
      <c r="B18" s="40" t="n">
        <f aca="false">IF($A18="","",EDATE('Debt Snowball Calculator'!$C$8,$A18-1))</f>
        <v>46661</v>
      </c>
      <c r="C18" s="44" t="n">
        <f aca="false">IF($A18="","",'Debt Snowball Calculator'!$C$7+IF($H17&lt;=0.005,'Debt Snowball Calculator'!$F$13,0)+IF($K17&lt;=0.005,'Debt Snowball Calculator'!$F$14,0)+IF($N17&lt;=0.005,'Debt Snowball Calculator'!$F$15,0)+IF($Q17&lt;=0.005,'Debt Snowball Calculator'!$F$16,0)+IF($T17&lt;=0.005,'Debt Snowball Calculator'!$F$17,0)+IF($W17&lt;=0.005,'Debt Snowball Calculator'!$F$18,0)+IF($Z17&lt;=0.005,'Debt Snowball Calculator'!$F$19,0)+IF($AC17&lt;=0.005,'Debt Snowball Calculator'!$F$20,0)+IF($AF17&lt;=0.005,'Debt Snowball Calculator'!$F$21,0)+IF($AI17&lt;=0.005,'Debt Snowball Calculator'!$F$22,0))</f>
        <v>380</v>
      </c>
      <c r="D18" s="39" t="n">
        <f aca="false">IF($A18="","",MIN(IF($H17&lt;=0.005,99999,'Debt Snowball Calculator'!$H$13),IF($K17&lt;=0.005,99999,'Debt Snowball Calculator'!$H$14),IF($N17&lt;=0.005,99999,'Debt Snowball Calculator'!$H$15),IF($Q17&lt;=0.005,99999,'Debt Snowball Calculator'!$H$16),IF($T17&lt;=0.005,99999,'Debt Snowball Calculator'!$H$17),IF($W17&lt;=0.005,99999,'Debt Snowball Calculator'!$H$18),IF($Z17&lt;=0.005,99999,'Debt Snowball Calculator'!$H$19),IF($AC17&lt;=0.005,99999,'Debt Snowball Calculator'!$H$20),IF($AF17&lt;=0.005,99999,'Debt Snowball Calculator'!$H$21),IF($AI17&lt;=0.005,99999,'Debt Snowball Calculator'!$H$22)))</f>
        <v>3</v>
      </c>
      <c r="E18" s="17" t="str">
        <f aca="false">IF($A18="","",IF($D18&gt;=99999,"— All Paid Off —",INDEX('Debt Snowball Calculator'!$C$13:$C$22,MATCH($D18,'Debt Snowball Calculator'!$H$13:$H$22,0))))</f>
        <v>Credit Card A</v>
      </c>
      <c r="F18" s="44" t="n">
        <f aca="false">IF($A18="","",IF($H17&lt;=0.005,0,MIN('Debt Snowball Calculator'!$F$13,$H17+G18)+IF('Debt Snowball Calculator'!$H$13=$D18,MIN($C18,MAX($H17-(MIN('Debt Snowball Calculator'!$F$13,$H17+G18)-G18),0)),0)))</f>
        <v>490</v>
      </c>
      <c r="G18" s="44" t="n">
        <f aca="false">IF($A18="","",$H17*('Debt Snowball Calculator'!$E$13/12))</f>
        <v>28.4037860104173</v>
      </c>
      <c r="H18" s="44" t="n">
        <f aca="false">IF($A18="","",MAX($H17-(F18-G18),0))</f>
        <v>959.185078736583</v>
      </c>
      <c r="I18" s="44" t="n">
        <f aca="false">IF($A18="","",IF($K17&lt;=0.005,0,MIN('Debt Snowball Calculator'!$F$14,$K17+J18)+IF('Debt Snowball Calculator'!$H$14=$D18,MIN($C18,MAX($K17-(MIN('Debt Snowball Calculator'!$F$14,$K17+J18)-J18),0)),0)))</f>
        <v>0</v>
      </c>
      <c r="J18" s="44" t="n">
        <f aca="false">IF($A18="","",$K17*('Debt Snowball Calculator'!$E$14/12))</f>
        <v>0</v>
      </c>
      <c r="K18" s="44" t="n">
        <f aca="false">IF($A18="","",MAX($K17-(I18-J18),0))</f>
        <v>0</v>
      </c>
      <c r="L18" s="44" t="n">
        <f aca="false">IF($A18="","",IF($N17&lt;=0.005,0,MIN('Debt Snowball Calculator'!$F$15,$N17+M18)+IF('Debt Snowball Calculator'!$H$15=$D18,MIN($C18,MAX($N17-(MIN('Debt Snowball Calculator'!$F$15,$N17+M18)-M18),0)),0)))</f>
        <v>320</v>
      </c>
      <c r="M18" s="44" t="n">
        <f aca="false">IF($A18="","",$N17*('Debt Snowball Calculator'!$E$15/12))</f>
        <v>54.5325735246172</v>
      </c>
      <c r="N18" s="44" t="n">
        <f aca="false">IF($A18="","",MAX($N17-(L18-M18),0))</f>
        <v>9218.45840389283</v>
      </c>
      <c r="O18" s="44" t="n">
        <f aca="false">IF($A18="","",IF($Q17&lt;=0.005,0,MIN('Debt Snowball Calculator'!$F$16,$Q17+P18)+IF('Debt Snowball Calculator'!$H$16=$D18,MIN($C18,MAX($Q17-(MIN('Debt Snowball Calculator'!$F$16,$Q17+P18)-P18),0)),0)))</f>
        <v>175</v>
      </c>
      <c r="P18" s="44" t="n">
        <f aca="false">IF($A18="","",$Q17*('Debt Snowball Calculator'!$E$16/12))</f>
        <v>45.2439578200049</v>
      </c>
      <c r="Q18" s="44" t="n">
        <f aca="false">IF($A18="","",MAX($Q17-(O18-P18),0))</f>
        <v>4591.35259990747</v>
      </c>
      <c r="R18" s="44" t="n">
        <f aca="false">IF($A18="","",IF($T17&lt;=0.005,0,MIN('Debt Snowball Calculator'!$F$17,$T17+S18)+IF('Debt Snowball Calculator'!$H$17=$D18,MIN($C18,MAX($T17-(MIN('Debt Snowball Calculator'!$F$17,$T17+S18)-S18),0)),0)))</f>
        <v>0</v>
      </c>
      <c r="S18" s="44" t="n">
        <f aca="false">IF($A18="","",$T17*('Debt Snowball Calculator'!$E$17/12))</f>
        <v>0</v>
      </c>
      <c r="T18" s="44" t="n">
        <f aca="false">IF($A18="","",MAX($T17-(R18-S18),0))</f>
        <v>0</v>
      </c>
      <c r="U18" s="44" t="n">
        <f aca="false">IF($A18="","",IF($W17&lt;=0.005,0,MIN('Debt Snowball Calculator'!$F$18,$W17+V18)+IF('Debt Snowball Calculator'!$H$18=$D18,MIN($C18,MAX($W17-(MIN('Debt Snowball Calculator'!$F$18,$W17+V18)-V18),0)),0)))</f>
        <v>0</v>
      </c>
      <c r="V18" s="44" t="n">
        <f aca="false">IF($A18="","",$W17*('Debt Snowball Calculator'!$E$18/12))</f>
        <v>0</v>
      </c>
      <c r="W18" s="44" t="n">
        <f aca="false">IF($A18="","",MAX($W17-(U18-V18),0))</f>
        <v>0</v>
      </c>
      <c r="X18" s="44" t="n">
        <f aca="false">IF($A18="","",IF($Z17&lt;=0.005,0,MIN('Debt Snowball Calculator'!$F$19,$Z17+Y18)+IF('Debt Snowball Calculator'!$H$19=$D18,MIN($C18,MAX($Z17-(MIN('Debt Snowball Calculator'!$F$19,$Z17+Y18)-Y18),0)),0)))</f>
        <v>0</v>
      </c>
      <c r="Y18" s="44" t="n">
        <f aca="false">IF($A18="","",$Z17*('Debt Snowball Calculator'!$E$19/12))</f>
        <v>0</v>
      </c>
      <c r="Z18" s="44" t="n">
        <f aca="false">IF($A18="","",MAX($Z17-(X18-Y18),0))</f>
        <v>0</v>
      </c>
      <c r="AA18" s="44" t="n">
        <f aca="false">IF($A18="","",IF($AC17&lt;=0.005,0,MIN('Debt Snowball Calculator'!$F$20,$AC17+AB18)+IF('Debt Snowball Calculator'!$H$20=$D18,MIN($C18,MAX($AC17-(MIN('Debt Snowball Calculator'!$F$20,$AC17+AB18)-AB18),0)),0)))</f>
        <v>0</v>
      </c>
      <c r="AB18" s="44" t="n">
        <f aca="false">IF($A18="","",$AC17*('Debt Snowball Calculator'!$E$20/12))</f>
        <v>0</v>
      </c>
      <c r="AC18" s="44" t="n">
        <f aca="false">IF($A18="","",MAX($AC17-(AA18-AB18),0))</f>
        <v>0</v>
      </c>
      <c r="AD18" s="44" t="n">
        <f aca="false">IF($A18="","",IF($AF17&lt;=0.005,0,MIN('Debt Snowball Calculator'!$F$21,$AF17+AE18)+IF('Debt Snowball Calculator'!$H$21=$D18,MIN($C18,MAX($AF17-(MIN('Debt Snowball Calculator'!$F$21,$AF17+AE18)-AE18),0)),0)))</f>
        <v>0</v>
      </c>
      <c r="AE18" s="44" t="n">
        <f aca="false">IF($A18="","",$AF17*('Debt Snowball Calculator'!$E$21/12))</f>
        <v>0</v>
      </c>
      <c r="AF18" s="44" t="n">
        <f aca="false">IF($A18="","",MAX($AF17-(AD18-AE18),0))</f>
        <v>0</v>
      </c>
      <c r="AG18" s="44" t="n">
        <f aca="false">IF($A18="","",IF($AI17&lt;=0.005,0,MIN('Debt Snowball Calculator'!$F$22,$AI17+AH18)+IF('Debt Snowball Calculator'!$H$22=$D18,MIN($C18,MAX($AI17-(MIN('Debt Snowball Calculator'!$F$22,$AI17+AH18)-AH18),0)),0)))</f>
        <v>0</v>
      </c>
      <c r="AH18" s="44" t="n">
        <f aca="false">IF($A18="","",$AI17*('Debt Snowball Calculator'!$E$22/12))</f>
        <v>0</v>
      </c>
      <c r="AI18" s="44" t="n">
        <f aca="false">IF($A18="","",MAX($AI17-(AG18-AH18),0))</f>
        <v>0</v>
      </c>
      <c r="AJ18" s="44" t="n">
        <f aca="false">IF($A18="","",F18+I18+L18+O18+R18+U18+X18+AA18+AD18+AG18)</f>
        <v>985</v>
      </c>
      <c r="AK18" s="44" t="n">
        <f aca="false">IF($A18="","",G18+J18+M18+P18+S18+V18+Y18+AB18+AE18+AH18)</f>
        <v>128.180317355039</v>
      </c>
      <c r="AL18" s="44" t="n">
        <f aca="false">IF($A18="","",H18+K18+N18+Q18+T18+W18+Z18+AC18+AF18+AI18)</f>
        <v>14768.9960825369</v>
      </c>
    </row>
    <row r="19" customFormat="false" ht="15" hidden="false" customHeight="false" outlineLevel="0" collapsed="false">
      <c r="A19" s="36" t="n">
        <f aca="false">IF($A18="","",IF(AND(ISNUMBER($AL18),$AL18&gt;0.005),$A18+1,""))</f>
        <v>15</v>
      </c>
      <c r="B19" s="37" t="n">
        <f aca="false">IF($A19="","",EDATE('Debt Snowball Calculator'!$C$8,$A19-1))</f>
        <v>46692</v>
      </c>
      <c r="C19" s="43" t="n">
        <f aca="false">IF($A19="","",'Debt Snowball Calculator'!$C$7+IF($H18&lt;=0.005,'Debt Snowball Calculator'!$F$13,0)+IF($K18&lt;=0.005,'Debt Snowball Calculator'!$F$14,0)+IF($N18&lt;=0.005,'Debt Snowball Calculator'!$F$15,0)+IF($Q18&lt;=0.005,'Debt Snowball Calculator'!$F$16,0)+IF($T18&lt;=0.005,'Debt Snowball Calculator'!$F$17,0)+IF($W18&lt;=0.005,'Debt Snowball Calculator'!$F$18,0)+IF($Z18&lt;=0.005,'Debt Snowball Calculator'!$F$19,0)+IF($AC18&lt;=0.005,'Debt Snowball Calculator'!$F$20,0)+IF($AF18&lt;=0.005,'Debt Snowball Calculator'!$F$21,0)+IF($AI18&lt;=0.005,'Debt Snowball Calculator'!$F$22,0))</f>
        <v>380</v>
      </c>
      <c r="D19" s="36" t="n">
        <f aca="false">IF($A19="","",MIN(IF($H18&lt;=0.005,99999,'Debt Snowball Calculator'!$H$13),IF($K18&lt;=0.005,99999,'Debt Snowball Calculator'!$H$14),IF($N18&lt;=0.005,99999,'Debt Snowball Calculator'!$H$15),IF($Q18&lt;=0.005,99999,'Debt Snowball Calculator'!$H$16),IF($T18&lt;=0.005,99999,'Debt Snowball Calculator'!$H$17),IF($W18&lt;=0.005,99999,'Debt Snowball Calculator'!$H$18),IF($Z18&lt;=0.005,99999,'Debt Snowball Calculator'!$H$19),IF($AC18&lt;=0.005,99999,'Debt Snowball Calculator'!$H$20),IF($AF18&lt;=0.005,99999,'Debt Snowball Calculator'!$H$21),IF($AI18&lt;=0.005,99999,'Debt Snowball Calculator'!$H$22)))</f>
        <v>3</v>
      </c>
      <c r="E19" s="10" t="str">
        <f aca="false">IF($A19="","",IF($D19&gt;=99999,"— All Paid Off —",INDEX('Debt Snowball Calculator'!$C$13:$C$22,MATCH($D19,'Debt Snowball Calculator'!$H$13:$H$22,0))))</f>
        <v>Credit Card A</v>
      </c>
      <c r="F19" s="43" t="n">
        <f aca="false">IF($A19="","",IF($H18&lt;=0.005,0,MIN('Debt Snowball Calculator'!$F$13,$H18+G19)+IF('Debt Snowball Calculator'!$H$13=$D19,MIN($C19,MAX($H18-(MIN('Debt Snowball Calculator'!$F$13,$H18+G19)-G19),0)),0)))</f>
        <v>490</v>
      </c>
      <c r="G19" s="43" t="n">
        <f aca="false">IF($A19="","",$H18*('Debt Snowball Calculator'!$E$13/12))</f>
        <v>19.1757083657422</v>
      </c>
      <c r="H19" s="43" t="n">
        <f aca="false">IF($A19="","",MAX($H18-(F19-G19),0))</f>
        <v>488.360787102325</v>
      </c>
      <c r="I19" s="43" t="n">
        <f aca="false">IF($A19="","",IF($K18&lt;=0.005,0,MIN('Debt Snowball Calculator'!$F$14,$K18+J19)+IF('Debt Snowball Calculator'!$H$14=$D19,MIN($C19,MAX($K18-(MIN('Debt Snowball Calculator'!$F$14,$K18+J19)-J19),0)),0)))</f>
        <v>0</v>
      </c>
      <c r="J19" s="43" t="n">
        <f aca="false">IF($A19="","",$K18*('Debt Snowball Calculator'!$E$14/12))</f>
        <v>0</v>
      </c>
      <c r="K19" s="43" t="n">
        <f aca="false">IF($A19="","",MAX($K18-(I19-J19),0))</f>
        <v>0</v>
      </c>
      <c r="L19" s="43" t="n">
        <f aca="false">IF($A19="","",IF($N18&lt;=0.005,0,MIN('Debt Snowball Calculator'!$F$15,$N18+M19)+IF('Debt Snowball Calculator'!$H$15=$D19,MIN($C19,MAX($N18-(MIN('Debt Snowball Calculator'!$F$15,$N18+M19)-M19),0)),0)))</f>
        <v>320</v>
      </c>
      <c r="M19" s="43" t="n">
        <f aca="false">IF($A19="","",$N18*('Debt Snowball Calculator'!$E$15/12))</f>
        <v>53.0061358223838</v>
      </c>
      <c r="N19" s="43" t="n">
        <f aca="false">IF($A19="","",MAX($N18-(L19-M19),0))</f>
        <v>8951.46453971521</v>
      </c>
      <c r="O19" s="43" t="n">
        <f aca="false">IF($A19="","",IF($Q18&lt;=0.005,0,MIN('Debt Snowball Calculator'!$F$16,$Q18+P19)+IF('Debt Snowball Calculator'!$H$16=$D19,MIN($C19,MAX($Q18-(MIN('Debt Snowball Calculator'!$F$16,$Q18+P19)-P19),0)),0)))</f>
        <v>175</v>
      </c>
      <c r="P19" s="43" t="n">
        <f aca="false">IF($A19="","",$Q18*('Debt Snowball Calculator'!$E$16/12))</f>
        <v>44.00046241578</v>
      </c>
      <c r="Q19" s="43" t="n">
        <f aca="false">IF($A19="","",MAX($Q18-(O19-P19),0))</f>
        <v>4460.35306232326</v>
      </c>
      <c r="R19" s="43" t="n">
        <f aca="false">IF($A19="","",IF($T18&lt;=0.005,0,MIN('Debt Snowball Calculator'!$F$17,$T18+S19)+IF('Debt Snowball Calculator'!$H$17=$D19,MIN($C19,MAX($T18-(MIN('Debt Snowball Calculator'!$F$17,$T18+S19)-S19),0)),0)))</f>
        <v>0</v>
      </c>
      <c r="S19" s="43" t="n">
        <f aca="false">IF($A19="","",$T18*('Debt Snowball Calculator'!$E$17/12))</f>
        <v>0</v>
      </c>
      <c r="T19" s="43" t="n">
        <f aca="false">IF($A19="","",MAX($T18-(R19-S19),0))</f>
        <v>0</v>
      </c>
      <c r="U19" s="43" t="n">
        <f aca="false">IF($A19="","",IF($W18&lt;=0.005,0,MIN('Debt Snowball Calculator'!$F$18,$W18+V19)+IF('Debt Snowball Calculator'!$H$18=$D19,MIN($C19,MAX($W18-(MIN('Debt Snowball Calculator'!$F$18,$W18+V19)-V19),0)),0)))</f>
        <v>0</v>
      </c>
      <c r="V19" s="43" t="n">
        <f aca="false">IF($A19="","",$W18*('Debt Snowball Calculator'!$E$18/12))</f>
        <v>0</v>
      </c>
      <c r="W19" s="43" t="n">
        <f aca="false">IF($A19="","",MAX($W18-(U19-V19),0))</f>
        <v>0</v>
      </c>
      <c r="X19" s="43" t="n">
        <f aca="false">IF($A19="","",IF($Z18&lt;=0.005,0,MIN('Debt Snowball Calculator'!$F$19,$Z18+Y19)+IF('Debt Snowball Calculator'!$H$19=$D19,MIN($C19,MAX($Z18-(MIN('Debt Snowball Calculator'!$F$19,$Z18+Y19)-Y19),0)),0)))</f>
        <v>0</v>
      </c>
      <c r="Y19" s="43" t="n">
        <f aca="false">IF($A19="","",$Z18*('Debt Snowball Calculator'!$E$19/12))</f>
        <v>0</v>
      </c>
      <c r="Z19" s="43" t="n">
        <f aca="false">IF($A19="","",MAX($Z18-(X19-Y19),0))</f>
        <v>0</v>
      </c>
      <c r="AA19" s="43" t="n">
        <f aca="false">IF($A19="","",IF($AC18&lt;=0.005,0,MIN('Debt Snowball Calculator'!$F$20,$AC18+AB19)+IF('Debt Snowball Calculator'!$H$20=$D19,MIN($C19,MAX($AC18-(MIN('Debt Snowball Calculator'!$F$20,$AC18+AB19)-AB19),0)),0)))</f>
        <v>0</v>
      </c>
      <c r="AB19" s="43" t="n">
        <f aca="false">IF($A19="","",$AC18*('Debt Snowball Calculator'!$E$20/12))</f>
        <v>0</v>
      </c>
      <c r="AC19" s="43" t="n">
        <f aca="false">IF($A19="","",MAX($AC18-(AA19-AB19),0))</f>
        <v>0</v>
      </c>
      <c r="AD19" s="43" t="n">
        <f aca="false">IF($A19="","",IF($AF18&lt;=0.005,0,MIN('Debt Snowball Calculator'!$F$21,$AF18+AE19)+IF('Debt Snowball Calculator'!$H$21=$D19,MIN($C19,MAX($AF18-(MIN('Debt Snowball Calculator'!$F$21,$AF18+AE19)-AE19),0)),0)))</f>
        <v>0</v>
      </c>
      <c r="AE19" s="43" t="n">
        <f aca="false">IF($A19="","",$AF18*('Debt Snowball Calculator'!$E$21/12))</f>
        <v>0</v>
      </c>
      <c r="AF19" s="43" t="n">
        <f aca="false">IF($A19="","",MAX($AF18-(AD19-AE19),0))</f>
        <v>0</v>
      </c>
      <c r="AG19" s="43" t="n">
        <f aca="false">IF($A19="","",IF($AI18&lt;=0.005,0,MIN('Debt Snowball Calculator'!$F$22,$AI18+AH19)+IF('Debt Snowball Calculator'!$H$22=$D19,MIN($C19,MAX($AI18-(MIN('Debt Snowball Calculator'!$F$22,$AI18+AH19)-AH19),0)),0)))</f>
        <v>0</v>
      </c>
      <c r="AH19" s="43" t="n">
        <f aca="false">IF($A19="","",$AI18*('Debt Snowball Calculator'!$E$22/12))</f>
        <v>0</v>
      </c>
      <c r="AI19" s="43" t="n">
        <f aca="false">IF($A19="","",MAX($AI18-(AG19-AH19),0))</f>
        <v>0</v>
      </c>
      <c r="AJ19" s="43" t="n">
        <f aca="false">IF($A19="","",F19+I19+L19+O19+R19+U19+X19+AA19+AD19+AG19)</f>
        <v>985</v>
      </c>
      <c r="AK19" s="43" t="n">
        <f aca="false">IF($A19="","",G19+J19+M19+P19+S19+V19+Y19+AB19+AE19+AH19)</f>
        <v>116.182306603906</v>
      </c>
      <c r="AL19" s="43" t="n">
        <f aca="false">IF($A19="","",H19+K19+N19+Q19+T19+W19+Z19+AC19+AF19+AI19)</f>
        <v>13900.1783891408</v>
      </c>
    </row>
    <row r="20" customFormat="false" ht="15" hidden="false" customHeight="false" outlineLevel="0" collapsed="false">
      <c r="A20" s="39" t="n">
        <f aca="false">IF($A19="","",IF(AND(ISNUMBER($AL19),$AL19&gt;0.005),$A19+1,""))</f>
        <v>16</v>
      </c>
      <c r="B20" s="40" t="n">
        <f aca="false">IF($A20="","",EDATE('Debt Snowball Calculator'!$C$8,$A20-1))</f>
        <v>46722</v>
      </c>
      <c r="C20" s="44" t="n">
        <f aca="false">IF($A20="","",'Debt Snowball Calculator'!$C$7+IF($H19&lt;=0.005,'Debt Snowball Calculator'!$F$13,0)+IF($K19&lt;=0.005,'Debt Snowball Calculator'!$F$14,0)+IF($N19&lt;=0.005,'Debt Snowball Calculator'!$F$15,0)+IF($Q19&lt;=0.005,'Debt Snowball Calculator'!$F$16,0)+IF($T19&lt;=0.005,'Debt Snowball Calculator'!$F$17,0)+IF($W19&lt;=0.005,'Debt Snowball Calculator'!$F$18,0)+IF($Z19&lt;=0.005,'Debt Snowball Calculator'!$F$19,0)+IF($AC19&lt;=0.005,'Debt Snowball Calculator'!$F$20,0)+IF($AF19&lt;=0.005,'Debt Snowball Calculator'!$F$21,0)+IF($AI19&lt;=0.005,'Debt Snowball Calculator'!$F$22,0))</f>
        <v>380</v>
      </c>
      <c r="D20" s="39" t="n">
        <f aca="false">IF($A20="","",MIN(IF($H19&lt;=0.005,99999,'Debt Snowball Calculator'!$H$13),IF($K19&lt;=0.005,99999,'Debt Snowball Calculator'!$H$14),IF($N19&lt;=0.005,99999,'Debt Snowball Calculator'!$H$15),IF($Q19&lt;=0.005,99999,'Debt Snowball Calculator'!$H$16),IF($T19&lt;=0.005,99999,'Debt Snowball Calculator'!$H$17),IF($W19&lt;=0.005,99999,'Debt Snowball Calculator'!$H$18),IF($Z19&lt;=0.005,99999,'Debt Snowball Calculator'!$H$19),IF($AC19&lt;=0.005,99999,'Debt Snowball Calculator'!$H$20),IF($AF19&lt;=0.005,99999,'Debt Snowball Calculator'!$H$21),IF($AI19&lt;=0.005,99999,'Debt Snowball Calculator'!$H$22)))</f>
        <v>3</v>
      </c>
      <c r="E20" s="17" t="str">
        <f aca="false">IF($A20="","",IF($D20&gt;=99999,"— All Paid Off —",INDEX('Debt Snowball Calculator'!$C$13:$C$22,MATCH($D20,'Debt Snowball Calculator'!$H$13:$H$22,0))))</f>
        <v>Credit Card A</v>
      </c>
      <c r="F20" s="44" t="n">
        <f aca="false">IF($A20="","",IF($H19&lt;=0.005,0,MIN('Debt Snowball Calculator'!$F$13,$H19+G20)+IF('Debt Snowball Calculator'!$H$13=$D20,MIN($C20,MAX($H19-(MIN('Debt Snowball Calculator'!$F$13,$H19+G20)-G20),0)),0)))</f>
        <v>490</v>
      </c>
      <c r="G20" s="44" t="n">
        <f aca="false">IF($A20="","",$H19*('Debt Snowball Calculator'!$E$13/12))</f>
        <v>9.76314606882065</v>
      </c>
      <c r="H20" s="44" t="n">
        <f aca="false">IF($A20="","",MAX($H19-(F20-G20),0))</f>
        <v>8.12393317114578</v>
      </c>
      <c r="I20" s="44" t="n">
        <f aca="false">IF($A20="","",IF($K19&lt;=0.005,0,MIN('Debt Snowball Calculator'!$F$14,$K19+J20)+IF('Debt Snowball Calculator'!$H$14=$D20,MIN($C20,MAX($K19-(MIN('Debt Snowball Calculator'!$F$14,$K19+J20)-J20),0)),0)))</f>
        <v>0</v>
      </c>
      <c r="J20" s="44" t="n">
        <f aca="false">IF($A20="","",$K19*('Debt Snowball Calculator'!$E$14/12))</f>
        <v>0</v>
      </c>
      <c r="K20" s="44" t="n">
        <f aca="false">IF($A20="","",MAX($K19-(I20-J20),0))</f>
        <v>0</v>
      </c>
      <c r="L20" s="44" t="n">
        <f aca="false">IF($A20="","",IF($N19&lt;=0.005,0,MIN('Debt Snowball Calculator'!$F$15,$N19+M20)+IF('Debt Snowball Calculator'!$H$15=$D20,MIN($C20,MAX($N19-(MIN('Debt Snowball Calculator'!$F$15,$N19+M20)-M20),0)),0)))</f>
        <v>320</v>
      </c>
      <c r="M20" s="44" t="n">
        <f aca="false">IF($A20="","",$N19*('Debt Snowball Calculator'!$E$15/12))</f>
        <v>51.4709211033625</v>
      </c>
      <c r="N20" s="44" t="n">
        <f aca="false">IF($A20="","",MAX($N19-(L20-M20),0))</f>
        <v>8682.93546081858</v>
      </c>
      <c r="O20" s="44" t="n">
        <f aca="false">IF($A20="","",IF($Q19&lt;=0.005,0,MIN('Debt Snowball Calculator'!$F$16,$Q19+P20)+IF('Debt Snowball Calculator'!$H$16=$D20,MIN($C20,MAX($Q19-(MIN('Debt Snowball Calculator'!$F$16,$Q19+P20)-P20),0)),0)))</f>
        <v>175</v>
      </c>
      <c r="P20" s="44" t="n">
        <f aca="false">IF($A20="","",$Q19*('Debt Snowball Calculator'!$E$16/12))</f>
        <v>42.7450501805979</v>
      </c>
      <c r="Q20" s="44" t="n">
        <f aca="false">IF($A20="","",MAX($Q19-(O20-P20),0))</f>
        <v>4328.09811250385</v>
      </c>
      <c r="R20" s="44" t="n">
        <f aca="false">IF($A20="","",IF($T19&lt;=0.005,0,MIN('Debt Snowball Calculator'!$F$17,$T19+S20)+IF('Debt Snowball Calculator'!$H$17=$D20,MIN($C20,MAX($T19-(MIN('Debt Snowball Calculator'!$F$17,$T19+S20)-S20),0)),0)))</f>
        <v>0</v>
      </c>
      <c r="S20" s="44" t="n">
        <f aca="false">IF($A20="","",$T19*('Debt Snowball Calculator'!$E$17/12))</f>
        <v>0</v>
      </c>
      <c r="T20" s="44" t="n">
        <f aca="false">IF($A20="","",MAX($T19-(R20-S20),0))</f>
        <v>0</v>
      </c>
      <c r="U20" s="44" t="n">
        <f aca="false">IF($A20="","",IF($W19&lt;=0.005,0,MIN('Debt Snowball Calculator'!$F$18,$W19+V20)+IF('Debt Snowball Calculator'!$H$18=$D20,MIN($C20,MAX($W19-(MIN('Debt Snowball Calculator'!$F$18,$W19+V20)-V20),0)),0)))</f>
        <v>0</v>
      </c>
      <c r="V20" s="44" t="n">
        <f aca="false">IF($A20="","",$W19*('Debt Snowball Calculator'!$E$18/12))</f>
        <v>0</v>
      </c>
      <c r="W20" s="44" t="n">
        <f aca="false">IF($A20="","",MAX($W19-(U20-V20),0))</f>
        <v>0</v>
      </c>
      <c r="X20" s="44" t="n">
        <f aca="false">IF($A20="","",IF($Z19&lt;=0.005,0,MIN('Debt Snowball Calculator'!$F$19,$Z19+Y20)+IF('Debt Snowball Calculator'!$H$19=$D20,MIN($C20,MAX($Z19-(MIN('Debt Snowball Calculator'!$F$19,$Z19+Y20)-Y20),0)),0)))</f>
        <v>0</v>
      </c>
      <c r="Y20" s="44" t="n">
        <f aca="false">IF($A20="","",$Z19*('Debt Snowball Calculator'!$E$19/12))</f>
        <v>0</v>
      </c>
      <c r="Z20" s="44" t="n">
        <f aca="false">IF($A20="","",MAX($Z19-(X20-Y20),0))</f>
        <v>0</v>
      </c>
      <c r="AA20" s="44" t="n">
        <f aca="false">IF($A20="","",IF($AC19&lt;=0.005,0,MIN('Debt Snowball Calculator'!$F$20,$AC19+AB20)+IF('Debt Snowball Calculator'!$H$20=$D20,MIN($C20,MAX($AC19-(MIN('Debt Snowball Calculator'!$F$20,$AC19+AB20)-AB20),0)),0)))</f>
        <v>0</v>
      </c>
      <c r="AB20" s="44" t="n">
        <f aca="false">IF($A20="","",$AC19*('Debt Snowball Calculator'!$E$20/12))</f>
        <v>0</v>
      </c>
      <c r="AC20" s="44" t="n">
        <f aca="false">IF($A20="","",MAX($AC19-(AA20-AB20),0))</f>
        <v>0</v>
      </c>
      <c r="AD20" s="44" t="n">
        <f aca="false">IF($A20="","",IF($AF19&lt;=0.005,0,MIN('Debt Snowball Calculator'!$F$21,$AF19+AE20)+IF('Debt Snowball Calculator'!$H$21=$D20,MIN($C20,MAX($AF19-(MIN('Debt Snowball Calculator'!$F$21,$AF19+AE20)-AE20),0)),0)))</f>
        <v>0</v>
      </c>
      <c r="AE20" s="44" t="n">
        <f aca="false">IF($A20="","",$AF19*('Debt Snowball Calculator'!$E$21/12))</f>
        <v>0</v>
      </c>
      <c r="AF20" s="44" t="n">
        <f aca="false">IF($A20="","",MAX($AF19-(AD20-AE20),0))</f>
        <v>0</v>
      </c>
      <c r="AG20" s="44" t="n">
        <f aca="false">IF($A20="","",IF($AI19&lt;=0.005,0,MIN('Debt Snowball Calculator'!$F$22,$AI19+AH20)+IF('Debt Snowball Calculator'!$H$22=$D20,MIN($C20,MAX($AI19-(MIN('Debt Snowball Calculator'!$F$22,$AI19+AH20)-AH20),0)),0)))</f>
        <v>0</v>
      </c>
      <c r="AH20" s="44" t="n">
        <f aca="false">IF($A20="","",$AI19*('Debt Snowball Calculator'!$E$22/12))</f>
        <v>0</v>
      </c>
      <c r="AI20" s="44" t="n">
        <f aca="false">IF($A20="","",MAX($AI19-(AG20-AH20),0))</f>
        <v>0</v>
      </c>
      <c r="AJ20" s="44" t="n">
        <f aca="false">IF($A20="","",F20+I20+L20+O20+R20+U20+X20+AA20+AD20+AG20)</f>
        <v>985</v>
      </c>
      <c r="AK20" s="44" t="n">
        <f aca="false">IF($A20="","",G20+J20+M20+P20+S20+V20+Y20+AB20+AE20+AH20)</f>
        <v>103.979117352781</v>
      </c>
      <c r="AL20" s="44" t="n">
        <f aca="false">IF($A20="","",H20+K20+N20+Q20+T20+W20+Z20+AC20+AF20+AI20)</f>
        <v>13019.1575064936</v>
      </c>
    </row>
    <row r="21" customFormat="false" ht="15" hidden="false" customHeight="false" outlineLevel="0" collapsed="false">
      <c r="A21" s="36" t="n">
        <f aca="false">IF($A20="","",IF(AND(ISNUMBER($AL20),$AL20&gt;0.005),$A20+1,""))</f>
        <v>17</v>
      </c>
      <c r="B21" s="37" t="n">
        <f aca="false">IF($A21="","",EDATE('Debt Snowball Calculator'!$C$8,$A21-1))</f>
        <v>46753</v>
      </c>
      <c r="C21" s="43" t="n">
        <f aca="false">IF($A21="","",'Debt Snowball Calculator'!$C$7+IF($H20&lt;=0.005,'Debt Snowball Calculator'!$F$13,0)+IF($K20&lt;=0.005,'Debt Snowball Calculator'!$F$14,0)+IF($N20&lt;=0.005,'Debt Snowball Calculator'!$F$15,0)+IF($Q20&lt;=0.005,'Debt Snowball Calculator'!$F$16,0)+IF($T20&lt;=0.005,'Debt Snowball Calculator'!$F$17,0)+IF($W20&lt;=0.005,'Debt Snowball Calculator'!$F$18,0)+IF($Z20&lt;=0.005,'Debt Snowball Calculator'!$F$19,0)+IF($AC20&lt;=0.005,'Debt Snowball Calculator'!$F$20,0)+IF($AF20&lt;=0.005,'Debt Snowball Calculator'!$F$21,0)+IF($AI20&lt;=0.005,'Debt Snowball Calculator'!$F$22,0))</f>
        <v>380</v>
      </c>
      <c r="D21" s="36" t="n">
        <f aca="false">IF($A21="","",MIN(IF($H20&lt;=0.005,99999,'Debt Snowball Calculator'!$H$13),IF($K20&lt;=0.005,99999,'Debt Snowball Calculator'!$H$14),IF($N20&lt;=0.005,99999,'Debt Snowball Calculator'!$H$15),IF($Q20&lt;=0.005,99999,'Debt Snowball Calculator'!$H$16),IF($T20&lt;=0.005,99999,'Debt Snowball Calculator'!$H$17),IF($W20&lt;=0.005,99999,'Debt Snowball Calculator'!$H$18),IF($Z20&lt;=0.005,99999,'Debt Snowball Calculator'!$H$19),IF($AC20&lt;=0.005,99999,'Debt Snowball Calculator'!$H$20),IF($AF20&lt;=0.005,99999,'Debt Snowball Calculator'!$H$21),IF($AI20&lt;=0.005,99999,'Debt Snowball Calculator'!$H$22)))</f>
        <v>3</v>
      </c>
      <c r="E21" s="10" t="str">
        <f aca="false">IF($A21="","",IF($D21&gt;=99999,"— All Paid Off —",INDEX('Debt Snowball Calculator'!$C$13:$C$22,MATCH($D21,'Debt Snowball Calculator'!$H$13:$H$22,0))))</f>
        <v>Credit Card A</v>
      </c>
      <c r="F21" s="43" t="n">
        <f aca="false">IF($A21="","",IF($H20&lt;=0.005,0,MIN('Debt Snowball Calculator'!$F$13,$H20+G21)+IF('Debt Snowball Calculator'!$H$13=$D21,MIN($C21,MAX($H20-(MIN('Debt Snowball Calculator'!$F$13,$H20+G21)-G21),0)),0)))</f>
        <v>8.2863441351256</v>
      </c>
      <c r="G21" s="43" t="n">
        <f aca="false">IF($A21="","",$H20*('Debt Snowball Calculator'!$E$13/12))</f>
        <v>0.162410963979823</v>
      </c>
      <c r="H21" s="43" t="n">
        <f aca="false">IF($A21="","",MAX($H20-(F21-G21),0))</f>
        <v>0</v>
      </c>
      <c r="I21" s="43" t="n">
        <f aca="false">IF($A21="","",IF($K20&lt;=0.005,0,MIN('Debt Snowball Calculator'!$F$14,$K20+J21)+IF('Debt Snowball Calculator'!$H$14=$D21,MIN($C21,MAX($K20-(MIN('Debt Snowball Calculator'!$F$14,$K20+J21)-J21),0)),0)))</f>
        <v>0</v>
      </c>
      <c r="J21" s="43" t="n">
        <f aca="false">IF($A21="","",$K20*('Debt Snowball Calculator'!$E$14/12))</f>
        <v>0</v>
      </c>
      <c r="K21" s="43" t="n">
        <f aca="false">IF($A21="","",MAX($K20-(I21-J21),0))</f>
        <v>0</v>
      </c>
      <c r="L21" s="43" t="n">
        <f aca="false">IF($A21="","",IF($N20&lt;=0.005,0,MIN('Debt Snowball Calculator'!$F$15,$N20+M21)+IF('Debt Snowball Calculator'!$H$15=$D21,MIN($C21,MAX($N20-(MIN('Debt Snowball Calculator'!$F$15,$N20+M21)-M21),0)),0)))</f>
        <v>320</v>
      </c>
      <c r="M21" s="43" t="n">
        <f aca="false">IF($A21="","",$N20*('Debt Snowball Calculator'!$E$15/12))</f>
        <v>49.9268788997068</v>
      </c>
      <c r="N21" s="43" t="n">
        <f aca="false">IF($A21="","",MAX($N20-(L21-M21),0))</f>
        <v>8412.86233971828</v>
      </c>
      <c r="O21" s="43" t="n">
        <f aca="false">IF($A21="","",IF($Q20&lt;=0.005,0,MIN('Debt Snowball Calculator'!$F$16,$Q20+P21)+IF('Debt Snowball Calculator'!$H$16=$D21,MIN($C21,MAX($Q20-(MIN('Debt Snowball Calculator'!$F$16,$Q20+P21)-P21),0)),0)))</f>
        <v>175</v>
      </c>
      <c r="P21" s="43" t="n">
        <f aca="false">IF($A21="","",$Q20*('Debt Snowball Calculator'!$E$16/12))</f>
        <v>41.4776069114953</v>
      </c>
      <c r="Q21" s="43" t="n">
        <f aca="false">IF($A21="","",MAX($Q20-(O21-P21),0))</f>
        <v>4194.57571941535</v>
      </c>
      <c r="R21" s="43" t="n">
        <f aca="false">IF($A21="","",IF($T20&lt;=0.005,0,MIN('Debt Snowball Calculator'!$F$17,$T20+S21)+IF('Debt Snowball Calculator'!$H$17=$D21,MIN($C21,MAX($T20-(MIN('Debt Snowball Calculator'!$F$17,$T20+S21)-S21),0)),0)))</f>
        <v>0</v>
      </c>
      <c r="S21" s="43" t="n">
        <f aca="false">IF($A21="","",$T20*('Debt Snowball Calculator'!$E$17/12))</f>
        <v>0</v>
      </c>
      <c r="T21" s="43" t="n">
        <f aca="false">IF($A21="","",MAX($T20-(R21-S21),0))</f>
        <v>0</v>
      </c>
      <c r="U21" s="43" t="n">
        <f aca="false">IF($A21="","",IF($W20&lt;=0.005,0,MIN('Debt Snowball Calculator'!$F$18,$W20+V21)+IF('Debt Snowball Calculator'!$H$18=$D21,MIN($C21,MAX($W20-(MIN('Debt Snowball Calculator'!$F$18,$W20+V21)-V21),0)),0)))</f>
        <v>0</v>
      </c>
      <c r="V21" s="43" t="n">
        <f aca="false">IF($A21="","",$W20*('Debt Snowball Calculator'!$E$18/12))</f>
        <v>0</v>
      </c>
      <c r="W21" s="43" t="n">
        <f aca="false">IF($A21="","",MAX($W20-(U21-V21),0))</f>
        <v>0</v>
      </c>
      <c r="X21" s="43" t="n">
        <f aca="false">IF($A21="","",IF($Z20&lt;=0.005,0,MIN('Debt Snowball Calculator'!$F$19,$Z20+Y21)+IF('Debt Snowball Calculator'!$H$19=$D21,MIN($C21,MAX($Z20-(MIN('Debt Snowball Calculator'!$F$19,$Z20+Y21)-Y21),0)),0)))</f>
        <v>0</v>
      </c>
      <c r="Y21" s="43" t="n">
        <f aca="false">IF($A21="","",$Z20*('Debt Snowball Calculator'!$E$19/12))</f>
        <v>0</v>
      </c>
      <c r="Z21" s="43" t="n">
        <f aca="false">IF($A21="","",MAX($Z20-(X21-Y21),0))</f>
        <v>0</v>
      </c>
      <c r="AA21" s="43" t="n">
        <f aca="false">IF($A21="","",IF($AC20&lt;=0.005,0,MIN('Debt Snowball Calculator'!$F$20,$AC20+AB21)+IF('Debt Snowball Calculator'!$H$20=$D21,MIN($C21,MAX($AC20-(MIN('Debt Snowball Calculator'!$F$20,$AC20+AB21)-AB21),0)),0)))</f>
        <v>0</v>
      </c>
      <c r="AB21" s="43" t="n">
        <f aca="false">IF($A21="","",$AC20*('Debt Snowball Calculator'!$E$20/12))</f>
        <v>0</v>
      </c>
      <c r="AC21" s="43" t="n">
        <f aca="false">IF($A21="","",MAX($AC20-(AA21-AB21),0))</f>
        <v>0</v>
      </c>
      <c r="AD21" s="43" t="n">
        <f aca="false">IF($A21="","",IF($AF20&lt;=0.005,0,MIN('Debt Snowball Calculator'!$F$21,$AF20+AE21)+IF('Debt Snowball Calculator'!$H$21=$D21,MIN($C21,MAX($AF20-(MIN('Debt Snowball Calculator'!$F$21,$AF20+AE21)-AE21),0)),0)))</f>
        <v>0</v>
      </c>
      <c r="AE21" s="43" t="n">
        <f aca="false">IF($A21="","",$AF20*('Debt Snowball Calculator'!$E$21/12))</f>
        <v>0</v>
      </c>
      <c r="AF21" s="43" t="n">
        <f aca="false">IF($A21="","",MAX($AF20-(AD21-AE21),0))</f>
        <v>0</v>
      </c>
      <c r="AG21" s="43" t="n">
        <f aca="false">IF($A21="","",IF($AI20&lt;=0.005,0,MIN('Debt Snowball Calculator'!$F$22,$AI20+AH21)+IF('Debt Snowball Calculator'!$H$22=$D21,MIN($C21,MAX($AI20-(MIN('Debt Snowball Calculator'!$F$22,$AI20+AH21)-AH21),0)),0)))</f>
        <v>0</v>
      </c>
      <c r="AH21" s="43" t="n">
        <f aca="false">IF($A21="","",$AI20*('Debt Snowball Calculator'!$E$22/12))</f>
        <v>0</v>
      </c>
      <c r="AI21" s="43" t="n">
        <f aca="false">IF($A21="","",MAX($AI20-(AG21-AH21),0))</f>
        <v>0</v>
      </c>
      <c r="AJ21" s="43" t="n">
        <f aca="false">IF($A21="","",F21+I21+L21+O21+R21+U21+X21+AA21+AD21+AG21)</f>
        <v>503.286344135126</v>
      </c>
      <c r="AK21" s="43" t="n">
        <f aca="false">IF($A21="","",G21+J21+M21+P21+S21+V21+Y21+AB21+AE21+AH21)</f>
        <v>91.5668967751819</v>
      </c>
      <c r="AL21" s="43" t="n">
        <f aca="false">IF($A21="","",H21+K21+N21+Q21+T21+W21+Z21+AC21+AF21+AI21)</f>
        <v>12607.4380591336</v>
      </c>
    </row>
    <row r="22" customFormat="false" ht="15" hidden="false" customHeight="false" outlineLevel="0" collapsed="false">
      <c r="A22" s="39" t="n">
        <f aca="false">IF($A21="","",IF(AND(ISNUMBER($AL21),$AL21&gt;0.005),$A21+1,""))</f>
        <v>18</v>
      </c>
      <c r="B22" s="40" t="n">
        <f aca="false">IF($A22="","",EDATE('Debt Snowball Calculator'!$C$8,$A22-1))</f>
        <v>46784</v>
      </c>
      <c r="C22" s="44" t="n">
        <f aca="false">IF($A22="","",'Debt Snowball Calculator'!$C$7+IF($H21&lt;=0.005,'Debt Snowball Calculator'!$F$13,0)+IF($K21&lt;=0.005,'Debt Snowball Calculator'!$F$14,0)+IF($N21&lt;=0.005,'Debt Snowball Calculator'!$F$15,0)+IF($Q21&lt;=0.005,'Debt Snowball Calculator'!$F$16,0)+IF($T21&lt;=0.005,'Debt Snowball Calculator'!$F$17,0)+IF($W21&lt;=0.005,'Debt Snowball Calculator'!$F$18,0)+IF($Z21&lt;=0.005,'Debt Snowball Calculator'!$F$19,0)+IF($AC21&lt;=0.005,'Debt Snowball Calculator'!$F$20,0)+IF($AF21&lt;=0.005,'Debt Snowball Calculator'!$F$21,0)+IF($AI21&lt;=0.005,'Debt Snowball Calculator'!$F$22,0))</f>
        <v>490</v>
      </c>
      <c r="D22" s="39" t="n">
        <f aca="false">IF($A22="","",MIN(IF($H21&lt;=0.005,99999,'Debt Snowball Calculator'!$H$13),IF($K21&lt;=0.005,99999,'Debt Snowball Calculator'!$H$14),IF($N21&lt;=0.005,99999,'Debt Snowball Calculator'!$H$15),IF($Q21&lt;=0.005,99999,'Debt Snowball Calculator'!$H$16),IF($T21&lt;=0.005,99999,'Debt Snowball Calculator'!$H$17),IF($W21&lt;=0.005,99999,'Debt Snowball Calculator'!$H$18),IF($Z21&lt;=0.005,99999,'Debt Snowball Calculator'!$H$19),IF($AC21&lt;=0.005,99999,'Debt Snowball Calculator'!$H$20),IF($AF21&lt;=0.005,99999,'Debt Snowball Calculator'!$H$21),IF($AI21&lt;=0.005,99999,'Debt Snowball Calculator'!$H$22)))</f>
        <v>4</v>
      </c>
      <c r="E22" s="17" t="str">
        <f aca="false">IF($A22="","",IF($D22&gt;=99999,"— All Paid Off —",INDEX('Debt Snowball Calculator'!$C$13:$C$22,MATCH($D22,'Debt Snowball Calculator'!$H$13:$H$22,0))))</f>
        <v>Personal Loan</v>
      </c>
      <c r="F22" s="44" t="n">
        <f aca="false">IF($A22="","",IF($H21&lt;=0.005,0,MIN('Debt Snowball Calculator'!$F$13,$H21+G22)+IF('Debt Snowball Calculator'!$H$13=$D22,MIN($C22,MAX($H21-(MIN('Debt Snowball Calculator'!$F$13,$H21+G22)-G22),0)),0)))</f>
        <v>0</v>
      </c>
      <c r="G22" s="44" t="n">
        <f aca="false">IF($A22="","",$H21*('Debt Snowball Calculator'!$E$13/12))</f>
        <v>0</v>
      </c>
      <c r="H22" s="44" t="n">
        <f aca="false">IF($A22="","",MAX($H21-(F22-G22),0))</f>
        <v>0</v>
      </c>
      <c r="I22" s="44" t="n">
        <f aca="false">IF($A22="","",IF($K21&lt;=0.005,0,MIN('Debt Snowball Calculator'!$F$14,$K21+J22)+IF('Debt Snowball Calculator'!$H$14=$D22,MIN($C22,MAX($K21-(MIN('Debt Snowball Calculator'!$F$14,$K21+J22)-J22),0)),0)))</f>
        <v>0</v>
      </c>
      <c r="J22" s="44" t="n">
        <f aca="false">IF($A22="","",$K21*('Debt Snowball Calculator'!$E$14/12))</f>
        <v>0</v>
      </c>
      <c r="K22" s="44" t="n">
        <f aca="false">IF($A22="","",MAX($K21-(I22-J22),0))</f>
        <v>0</v>
      </c>
      <c r="L22" s="44" t="n">
        <f aca="false">IF($A22="","",IF($N21&lt;=0.005,0,MIN('Debt Snowball Calculator'!$F$15,$N21+M22)+IF('Debt Snowball Calculator'!$H$15=$D22,MIN($C22,MAX($N21-(MIN('Debt Snowball Calculator'!$F$15,$N21+M22)-M22),0)),0)))</f>
        <v>320</v>
      </c>
      <c r="M22" s="44" t="n">
        <f aca="false">IF($A22="","",$N21*('Debt Snowball Calculator'!$E$15/12))</f>
        <v>48.3739584533801</v>
      </c>
      <c r="N22" s="44" t="n">
        <f aca="false">IF($A22="","",MAX($N21-(L22-M22),0))</f>
        <v>8141.23629817166</v>
      </c>
      <c r="O22" s="44" t="n">
        <f aca="false">IF($A22="","",IF($Q21&lt;=0.005,0,MIN('Debt Snowball Calculator'!$F$16,$Q21+P22)+IF('Debt Snowball Calculator'!$H$16=$D22,MIN($C22,MAX($Q21-(MIN('Debt Snowball Calculator'!$F$16,$Q21+P22)-P22),0)),0)))</f>
        <v>665</v>
      </c>
      <c r="P22" s="44" t="n">
        <f aca="false">IF($A22="","",$Q21*('Debt Snowball Calculator'!$E$16/12))</f>
        <v>40.1980173110638</v>
      </c>
      <c r="Q22" s="44" t="n">
        <f aca="false">IF($A22="","",MAX($Q21-(O22-P22),0))</f>
        <v>3569.77373672641</v>
      </c>
      <c r="R22" s="44" t="n">
        <f aca="false">IF($A22="","",IF($T21&lt;=0.005,0,MIN('Debt Snowball Calculator'!$F$17,$T21+S22)+IF('Debt Snowball Calculator'!$H$17=$D22,MIN($C22,MAX($T21-(MIN('Debt Snowball Calculator'!$F$17,$T21+S22)-S22),0)),0)))</f>
        <v>0</v>
      </c>
      <c r="S22" s="44" t="n">
        <f aca="false">IF($A22="","",$T21*('Debt Snowball Calculator'!$E$17/12))</f>
        <v>0</v>
      </c>
      <c r="T22" s="44" t="n">
        <f aca="false">IF($A22="","",MAX($T21-(R22-S22),0))</f>
        <v>0</v>
      </c>
      <c r="U22" s="44" t="n">
        <f aca="false">IF($A22="","",IF($W21&lt;=0.005,0,MIN('Debt Snowball Calculator'!$F$18,$W21+V22)+IF('Debt Snowball Calculator'!$H$18=$D22,MIN($C22,MAX($W21-(MIN('Debt Snowball Calculator'!$F$18,$W21+V22)-V22),0)),0)))</f>
        <v>0</v>
      </c>
      <c r="V22" s="44" t="n">
        <f aca="false">IF($A22="","",$W21*('Debt Snowball Calculator'!$E$18/12))</f>
        <v>0</v>
      </c>
      <c r="W22" s="44" t="n">
        <f aca="false">IF($A22="","",MAX($W21-(U22-V22),0))</f>
        <v>0</v>
      </c>
      <c r="X22" s="44" t="n">
        <f aca="false">IF($A22="","",IF($Z21&lt;=0.005,0,MIN('Debt Snowball Calculator'!$F$19,$Z21+Y22)+IF('Debt Snowball Calculator'!$H$19=$D22,MIN($C22,MAX($Z21-(MIN('Debt Snowball Calculator'!$F$19,$Z21+Y22)-Y22),0)),0)))</f>
        <v>0</v>
      </c>
      <c r="Y22" s="44" t="n">
        <f aca="false">IF($A22="","",$Z21*('Debt Snowball Calculator'!$E$19/12))</f>
        <v>0</v>
      </c>
      <c r="Z22" s="44" t="n">
        <f aca="false">IF($A22="","",MAX($Z21-(X22-Y22),0))</f>
        <v>0</v>
      </c>
      <c r="AA22" s="44" t="n">
        <f aca="false">IF($A22="","",IF($AC21&lt;=0.005,0,MIN('Debt Snowball Calculator'!$F$20,$AC21+AB22)+IF('Debt Snowball Calculator'!$H$20=$D22,MIN($C22,MAX($AC21-(MIN('Debt Snowball Calculator'!$F$20,$AC21+AB22)-AB22),0)),0)))</f>
        <v>0</v>
      </c>
      <c r="AB22" s="44" t="n">
        <f aca="false">IF($A22="","",$AC21*('Debt Snowball Calculator'!$E$20/12))</f>
        <v>0</v>
      </c>
      <c r="AC22" s="44" t="n">
        <f aca="false">IF($A22="","",MAX($AC21-(AA22-AB22),0))</f>
        <v>0</v>
      </c>
      <c r="AD22" s="44" t="n">
        <f aca="false">IF($A22="","",IF($AF21&lt;=0.005,0,MIN('Debt Snowball Calculator'!$F$21,$AF21+AE22)+IF('Debt Snowball Calculator'!$H$21=$D22,MIN($C22,MAX($AF21-(MIN('Debt Snowball Calculator'!$F$21,$AF21+AE22)-AE22),0)),0)))</f>
        <v>0</v>
      </c>
      <c r="AE22" s="44" t="n">
        <f aca="false">IF($A22="","",$AF21*('Debt Snowball Calculator'!$E$21/12))</f>
        <v>0</v>
      </c>
      <c r="AF22" s="44" t="n">
        <f aca="false">IF($A22="","",MAX($AF21-(AD22-AE22),0))</f>
        <v>0</v>
      </c>
      <c r="AG22" s="44" t="n">
        <f aca="false">IF($A22="","",IF($AI21&lt;=0.005,0,MIN('Debt Snowball Calculator'!$F$22,$AI21+AH22)+IF('Debt Snowball Calculator'!$H$22=$D22,MIN($C22,MAX($AI21-(MIN('Debt Snowball Calculator'!$F$22,$AI21+AH22)-AH22),0)),0)))</f>
        <v>0</v>
      </c>
      <c r="AH22" s="44" t="n">
        <f aca="false">IF($A22="","",$AI21*('Debt Snowball Calculator'!$E$22/12))</f>
        <v>0</v>
      </c>
      <c r="AI22" s="44" t="n">
        <f aca="false">IF($A22="","",MAX($AI21-(AG22-AH22),0))</f>
        <v>0</v>
      </c>
      <c r="AJ22" s="44" t="n">
        <f aca="false">IF($A22="","",F22+I22+L22+O22+R22+U22+X22+AA22+AD22+AG22)</f>
        <v>985</v>
      </c>
      <c r="AK22" s="44" t="n">
        <f aca="false">IF($A22="","",G22+J22+M22+P22+S22+V22+Y22+AB22+AE22+AH22)</f>
        <v>88.5719757644439</v>
      </c>
      <c r="AL22" s="44" t="n">
        <f aca="false">IF($A22="","",H22+K22+N22+Q22+T22+W22+Z22+AC22+AF22+AI22)</f>
        <v>11711.0100348981</v>
      </c>
    </row>
    <row r="23" customFormat="false" ht="15" hidden="false" customHeight="false" outlineLevel="0" collapsed="false">
      <c r="A23" s="36" t="n">
        <f aca="false">IF($A22="","",IF(AND(ISNUMBER($AL22),$AL22&gt;0.005),$A22+1,""))</f>
        <v>19</v>
      </c>
      <c r="B23" s="37" t="n">
        <f aca="false">IF($A23="","",EDATE('Debt Snowball Calculator'!$C$8,$A23-1))</f>
        <v>46813</v>
      </c>
      <c r="C23" s="43" t="n">
        <f aca="false">IF($A23="","",'Debt Snowball Calculator'!$C$7+IF($H22&lt;=0.005,'Debt Snowball Calculator'!$F$13,0)+IF($K22&lt;=0.005,'Debt Snowball Calculator'!$F$14,0)+IF($N22&lt;=0.005,'Debt Snowball Calculator'!$F$15,0)+IF($Q22&lt;=0.005,'Debt Snowball Calculator'!$F$16,0)+IF($T22&lt;=0.005,'Debt Snowball Calculator'!$F$17,0)+IF($W22&lt;=0.005,'Debt Snowball Calculator'!$F$18,0)+IF($Z22&lt;=0.005,'Debt Snowball Calculator'!$F$19,0)+IF($AC22&lt;=0.005,'Debt Snowball Calculator'!$F$20,0)+IF($AF22&lt;=0.005,'Debt Snowball Calculator'!$F$21,0)+IF($AI22&lt;=0.005,'Debt Snowball Calculator'!$F$22,0))</f>
        <v>490</v>
      </c>
      <c r="D23" s="36" t="n">
        <f aca="false">IF($A23="","",MIN(IF($H22&lt;=0.005,99999,'Debt Snowball Calculator'!$H$13),IF($K22&lt;=0.005,99999,'Debt Snowball Calculator'!$H$14),IF($N22&lt;=0.005,99999,'Debt Snowball Calculator'!$H$15),IF($Q22&lt;=0.005,99999,'Debt Snowball Calculator'!$H$16),IF($T22&lt;=0.005,99999,'Debt Snowball Calculator'!$H$17),IF($W22&lt;=0.005,99999,'Debt Snowball Calculator'!$H$18),IF($Z22&lt;=0.005,99999,'Debt Snowball Calculator'!$H$19),IF($AC22&lt;=0.005,99999,'Debt Snowball Calculator'!$H$20),IF($AF22&lt;=0.005,99999,'Debt Snowball Calculator'!$H$21),IF($AI22&lt;=0.005,99999,'Debt Snowball Calculator'!$H$22)))</f>
        <v>4</v>
      </c>
      <c r="E23" s="10" t="str">
        <f aca="false">IF($A23="","",IF($D23&gt;=99999,"— All Paid Off —",INDEX('Debt Snowball Calculator'!$C$13:$C$22,MATCH($D23,'Debt Snowball Calculator'!$H$13:$H$22,0))))</f>
        <v>Personal Loan</v>
      </c>
      <c r="F23" s="43" t="n">
        <f aca="false">IF($A23="","",IF($H22&lt;=0.005,0,MIN('Debt Snowball Calculator'!$F$13,$H22+G23)+IF('Debt Snowball Calculator'!$H$13=$D23,MIN($C23,MAX($H22-(MIN('Debt Snowball Calculator'!$F$13,$H22+G23)-G23),0)),0)))</f>
        <v>0</v>
      </c>
      <c r="G23" s="43" t="n">
        <f aca="false">IF($A23="","",$H22*('Debt Snowball Calculator'!$E$13/12))</f>
        <v>0</v>
      </c>
      <c r="H23" s="43" t="n">
        <f aca="false">IF($A23="","",MAX($H22-(F23-G23),0))</f>
        <v>0</v>
      </c>
      <c r="I23" s="43" t="n">
        <f aca="false">IF($A23="","",IF($K22&lt;=0.005,0,MIN('Debt Snowball Calculator'!$F$14,$K22+J23)+IF('Debt Snowball Calculator'!$H$14=$D23,MIN($C23,MAX($K22-(MIN('Debt Snowball Calculator'!$F$14,$K22+J23)-J23),0)),0)))</f>
        <v>0</v>
      </c>
      <c r="J23" s="43" t="n">
        <f aca="false">IF($A23="","",$K22*('Debt Snowball Calculator'!$E$14/12))</f>
        <v>0</v>
      </c>
      <c r="K23" s="43" t="n">
        <f aca="false">IF($A23="","",MAX($K22-(I23-J23),0))</f>
        <v>0</v>
      </c>
      <c r="L23" s="43" t="n">
        <f aca="false">IF($A23="","",IF($N22&lt;=0.005,0,MIN('Debt Snowball Calculator'!$F$15,$N22+M23)+IF('Debt Snowball Calculator'!$H$15=$D23,MIN($C23,MAX($N22-(MIN('Debt Snowball Calculator'!$F$15,$N22+M23)-M23),0)),0)))</f>
        <v>320</v>
      </c>
      <c r="M23" s="43" t="n">
        <f aca="false">IF($A23="","",$N22*('Debt Snowball Calculator'!$E$15/12))</f>
        <v>46.8121087144871</v>
      </c>
      <c r="N23" s="43" t="n">
        <f aca="false">IF($A23="","",MAX($N22-(L23-M23),0))</f>
        <v>7868.04840688615</v>
      </c>
      <c r="O23" s="43" t="n">
        <f aca="false">IF($A23="","",IF($Q22&lt;=0.005,0,MIN('Debt Snowball Calculator'!$F$16,$Q22+P23)+IF('Debt Snowball Calculator'!$H$16=$D23,MIN($C23,MAX($Q22-(MIN('Debt Snowball Calculator'!$F$16,$Q22+P23)-P23),0)),0)))</f>
        <v>665</v>
      </c>
      <c r="P23" s="43" t="n">
        <f aca="false">IF($A23="","",$Q22*('Debt Snowball Calculator'!$E$16/12))</f>
        <v>34.2103316436281</v>
      </c>
      <c r="Q23" s="43" t="n">
        <f aca="false">IF($A23="","",MAX($Q22-(O23-P23),0))</f>
        <v>2938.98406837004</v>
      </c>
      <c r="R23" s="43" t="n">
        <f aca="false">IF($A23="","",IF($T22&lt;=0.005,0,MIN('Debt Snowball Calculator'!$F$17,$T22+S23)+IF('Debt Snowball Calculator'!$H$17=$D23,MIN($C23,MAX($T22-(MIN('Debt Snowball Calculator'!$F$17,$T22+S23)-S23),0)),0)))</f>
        <v>0</v>
      </c>
      <c r="S23" s="43" t="n">
        <f aca="false">IF($A23="","",$T22*('Debt Snowball Calculator'!$E$17/12))</f>
        <v>0</v>
      </c>
      <c r="T23" s="43" t="n">
        <f aca="false">IF($A23="","",MAX($T22-(R23-S23),0))</f>
        <v>0</v>
      </c>
      <c r="U23" s="43" t="n">
        <f aca="false">IF($A23="","",IF($W22&lt;=0.005,0,MIN('Debt Snowball Calculator'!$F$18,$W22+V23)+IF('Debt Snowball Calculator'!$H$18=$D23,MIN($C23,MAX($W22-(MIN('Debt Snowball Calculator'!$F$18,$W22+V23)-V23),0)),0)))</f>
        <v>0</v>
      </c>
      <c r="V23" s="43" t="n">
        <f aca="false">IF($A23="","",$W22*('Debt Snowball Calculator'!$E$18/12))</f>
        <v>0</v>
      </c>
      <c r="W23" s="43" t="n">
        <f aca="false">IF($A23="","",MAX($W22-(U23-V23),0))</f>
        <v>0</v>
      </c>
      <c r="X23" s="43" t="n">
        <f aca="false">IF($A23="","",IF($Z22&lt;=0.005,0,MIN('Debt Snowball Calculator'!$F$19,$Z22+Y23)+IF('Debt Snowball Calculator'!$H$19=$D23,MIN($C23,MAX($Z22-(MIN('Debt Snowball Calculator'!$F$19,$Z22+Y23)-Y23),0)),0)))</f>
        <v>0</v>
      </c>
      <c r="Y23" s="43" t="n">
        <f aca="false">IF($A23="","",$Z22*('Debt Snowball Calculator'!$E$19/12))</f>
        <v>0</v>
      </c>
      <c r="Z23" s="43" t="n">
        <f aca="false">IF($A23="","",MAX($Z22-(X23-Y23),0))</f>
        <v>0</v>
      </c>
      <c r="AA23" s="43" t="n">
        <f aca="false">IF($A23="","",IF($AC22&lt;=0.005,0,MIN('Debt Snowball Calculator'!$F$20,$AC22+AB23)+IF('Debt Snowball Calculator'!$H$20=$D23,MIN($C23,MAX($AC22-(MIN('Debt Snowball Calculator'!$F$20,$AC22+AB23)-AB23),0)),0)))</f>
        <v>0</v>
      </c>
      <c r="AB23" s="43" t="n">
        <f aca="false">IF($A23="","",$AC22*('Debt Snowball Calculator'!$E$20/12))</f>
        <v>0</v>
      </c>
      <c r="AC23" s="43" t="n">
        <f aca="false">IF($A23="","",MAX($AC22-(AA23-AB23),0))</f>
        <v>0</v>
      </c>
      <c r="AD23" s="43" t="n">
        <f aca="false">IF($A23="","",IF($AF22&lt;=0.005,0,MIN('Debt Snowball Calculator'!$F$21,$AF22+AE23)+IF('Debt Snowball Calculator'!$H$21=$D23,MIN($C23,MAX($AF22-(MIN('Debt Snowball Calculator'!$F$21,$AF22+AE23)-AE23),0)),0)))</f>
        <v>0</v>
      </c>
      <c r="AE23" s="43" t="n">
        <f aca="false">IF($A23="","",$AF22*('Debt Snowball Calculator'!$E$21/12))</f>
        <v>0</v>
      </c>
      <c r="AF23" s="43" t="n">
        <f aca="false">IF($A23="","",MAX($AF22-(AD23-AE23),0))</f>
        <v>0</v>
      </c>
      <c r="AG23" s="43" t="n">
        <f aca="false">IF($A23="","",IF($AI22&lt;=0.005,0,MIN('Debt Snowball Calculator'!$F$22,$AI22+AH23)+IF('Debt Snowball Calculator'!$H$22=$D23,MIN($C23,MAX($AI22-(MIN('Debt Snowball Calculator'!$F$22,$AI22+AH23)-AH23),0)),0)))</f>
        <v>0</v>
      </c>
      <c r="AH23" s="43" t="n">
        <f aca="false">IF($A23="","",$AI22*('Debt Snowball Calculator'!$E$22/12))</f>
        <v>0</v>
      </c>
      <c r="AI23" s="43" t="n">
        <f aca="false">IF($A23="","",MAX($AI22-(AG23-AH23),0))</f>
        <v>0</v>
      </c>
      <c r="AJ23" s="43" t="n">
        <f aca="false">IF($A23="","",F23+I23+L23+O23+R23+U23+X23+AA23+AD23+AG23)</f>
        <v>985</v>
      </c>
      <c r="AK23" s="43" t="n">
        <f aca="false">IF($A23="","",G23+J23+M23+P23+S23+V23+Y23+AB23+AE23+AH23)</f>
        <v>81.0224403581152</v>
      </c>
      <c r="AL23" s="43" t="n">
        <f aca="false">IF($A23="","",H23+K23+N23+Q23+T23+W23+Z23+AC23+AF23+AI23)</f>
        <v>10807.0324752562</v>
      </c>
    </row>
    <row r="24" customFormat="false" ht="15" hidden="false" customHeight="false" outlineLevel="0" collapsed="false">
      <c r="A24" s="39" t="n">
        <f aca="false">IF($A23="","",IF(AND(ISNUMBER($AL23),$AL23&gt;0.005),$A23+1,""))</f>
        <v>20</v>
      </c>
      <c r="B24" s="40" t="n">
        <f aca="false">IF($A24="","",EDATE('Debt Snowball Calculator'!$C$8,$A24-1))</f>
        <v>46844</v>
      </c>
      <c r="C24" s="44" t="n">
        <f aca="false">IF($A24="","",'Debt Snowball Calculator'!$C$7+IF($H23&lt;=0.005,'Debt Snowball Calculator'!$F$13,0)+IF($K23&lt;=0.005,'Debt Snowball Calculator'!$F$14,0)+IF($N23&lt;=0.005,'Debt Snowball Calculator'!$F$15,0)+IF($Q23&lt;=0.005,'Debt Snowball Calculator'!$F$16,0)+IF($T23&lt;=0.005,'Debt Snowball Calculator'!$F$17,0)+IF($W23&lt;=0.005,'Debt Snowball Calculator'!$F$18,0)+IF($Z23&lt;=0.005,'Debt Snowball Calculator'!$F$19,0)+IF($AC23&lt;=0.005,'Debt Snowball Calculator'!$F$20,0)+IF($AF23&lt;=0.005,'Debt Snowball Calculator'!$F$21,0)+IF($AI23&lt;=0.005,'Debt Snowball Calculator'!$F$22,0))</f>
        <v>490</v>
      </c>
      <c r="D24" s="39" t="n">
        <f aca="false">IF($A24="","",MIN(IF($H23&lt;=0.005,99999,'Debt Snowball Calculator'!$H$13),IF($K23&lt;=0.005,99999,'Debt Snowball Calculator'!$H$14),IF($N23&lt;=0.005,99999,'Debt Snowball Calculator'!$H$15),IF($Q23&lt;=0.005,99999,'Debt Snowball Calculator'!$H$16),IF($T23&lt;=0.005,99999,'Debt Snowball Calculator'!$H$17),IF($W23&lt;=0.005,99999,'Debt Snowball Calculator'!$H$18),IF($Z23&lt;=0.005,99999,'Debt Snowball Calculator'!$H$19),IF($AC23&lt;=0.005,99999,'Debt Snowball Calculator'!$H$20),IF($AF23&lt;=0.005,99999,'Debt Snowball Calculator'!$H$21),IF($AI23&lt;=0.005,99999,'Debt Snowball Calculator'!$H$22)))</f>
        <v>4</v>
      </c>
      <c r="E24" s="17" t="str">
        <f aca="false">IF($A24="","",IF($D24&gt;=99999,"— All Paid Off —",INDEX('Debt Snowball Calculator'!$C$13:$C$22,MATCH($D24,'Debt Snowball Calculator'!$H$13:$H$22,0))))</f>
        <v>Personal Loan</v>
      </c>
      <c r="F24" s="44" t="n">
        <f aca="false">IF($A24="","",IF($H23&lt;=0.005,0,MIN('Debt Snowball Calculator'!$F$13,$H23+G24)+IF('Debt Snowball Calculator'!$H$13=$D24,MIN($C24,MAX($H23-(MIN('Debt Snowball Calculator'!$F$13,$H23+G24)-G24),0)),0)))</f>
        <v>0</v>
      </c>
      <c r="G24" s="44" t="n">
        <f aca="false">IF($A24="","",$H23*('Debt Snowball Calculator'!$E$13/12))</f>
        <v>0</v>
      </c>
      <c r="H24" s="44" t="n">
        <f aca="false">IF($A24="","",MAX($H23-(F24-G24),0))</f>
        <v>0</v>
      </c>
      <c r="I24" s="44" t="n">
        <f aca="false">IF($A24="","",IF($K23&lt;=0.005,0,MIN('Debt Snowball Calculator'!$F$14,$K23+J24)+IF('Debt Snowball Calculator'!$H$14=$D24,MIN($C24,MAX($K23-(MIN('Debt Snowball Calculator'!$F$14,$K23+J24)-J24),0)),0)))</f>
        <v>0</v>
      </c>
      <c r="J24" s="44" t="n">
        <f aca="false">IF($A24="","",$K23*('Debt Snowball Calculator'!$E$14/12))</f>
        <v>0</v>
      </c>
      <c r="K24" s="44" t="n">
        <f aca="false">IF($A24="","",MAX($K23-(I24-J24),0))</f>
        <v>0</v>
      </c>
      <c r="L24" s="44" t="n">
        <f aca="false">IF($A24="","",IF($N23&lt;=0.005,0,MIN('Debt Snowball Calculator'!$F$15,$N23+M24)+IF('Debt Snowball Calculator'!$H$15=$D24,MIN($C24,MAX($N23-(MIN('Debt Snowball Calculator'!$F$15,$N23+M24)-M24),0)),0)))</f>
        <v>320</v>
      </c>
      <c r="M24" s="44" t="n">
        <f aca="false">IF($A24="","",$N23*('Debt Snowball Calculator'!$E$15/12))</f>
        <v>45.2412783395954</v>
      </c>
      <c r="N24" s="44" t="n">
        <f aca="false">IF($A24="","",MAX($N23-(L24-M24),0))</f>
        <v>7593.28968522575</v>
      </c>
      <c r="O24" s="44" t="n">
        <f aca="false">IF($A24="","",IF($Q23&lt;=0.005,0,MIN('Debt Snowball Calculator'!$F$16,$Q23+P24)+IF('Debt Snowball Calculator'!$H$16=$D24,MIN($C24,MAX($Q23-(MIN('Debt Snowball Calculator'!$F$16,$Q23+P24)-P24),0)),0)))</f>
        <v>665</v>
      </c>
      <c r="P24" s="44" t="n">
        <f aca="false">IF($A24="","",$Q23*('Debt Snowball Calculator'!$E$16/12))</f>
        <v>28.1652639885462</v>
      </c>
      <c r="Q24" s="44" t="n">
        <f aca="false">IF($A24="","",MAX($Q23-(O24-P24),0))</f>
        <v>2302.14933235859</v>
      </c>
      <c r="R24" s="44" t="n">
        <f aca="false">IF($A24="","",IF($T23&lt;=0.005,0,MIN('Debt Snowball Calculator'!$F$17,$T23+S24)+IF('Debt Snowball Calculator'!$H$17=$D24,MIN($C24,MAX($T23-(MIN('Debt Snowball Calculator'!$F$17,$T23+S24)-S24),0)),0)))</f>
        <v>0</v>
      </c>
      <c r="S24" s="44" t="n">
        <f aca="false">IF($A24="","",$T23*('Debt Snowball Calculator'!$E$17/12))</f>
        <v>0</v>
      </c>
      <c r="T24" s="44" t="n">
        <f aca="false">IF($A24="","",MAX($T23-(R24-S24),0))</f>
        <v>0</v>
      </c>
      <c r="U24" s="44" t="n">
        <f aca="false">IF($A24="","",IF($W23&lt;=0.005,0,MIN('Debt Snowball Calculator'!$F$18,$W23+V24)+IF('Debt Snowball Calculator'!$H$18=$D24,MIN($C24,MAX($W23-(MIN('Debt Snowball Calculator'!$F$18,$W23+V24)-V24),0)),0)))</f>
        <v>0</v>
      </c>
      <c r="V24" s="44" t="n">
        <f aca="false">IF($A24="","",$W23*('Debt Snowball Calculator'!$E$18/12))</f>
        <v>0</v>
      </c>
      <c r="W24" s="44" t="n">
        <f aca="false">IF($A24="","",MAX($W23-(U24-V24),0))</f>
        <v>0</v>
      </c>
      <c r="X24" s="44" t="n">
        <f aca="false">IF($A24="","",IF($Z23&lt;=0.005,0,MIN('Debt Snowball Calculator'!$F$19,$Z23+Y24)+IF('Debt Snowball Calculator'!$H$19=$D24,MIN($C24,MAX($Z23-(MIN('Debt Snowball Calculator'!$F$19,$Z23+Y24)-Y24),0)),0)))</f>
        <v>0</v>
      </c>
      <c r="Y24" s="44" t="n">
        <f aca="false">IF($A24="","",$Z23*('Debt Snowball Calculator'!$E$19/12))</f>
        <v>0</v>
      </c>
      <c r="Z24" s="44" t="n">
        <f aca="false">IF($A24="","",MAX($Z23-(X24-Y24),0))</f>
        <v>0</v>
      </c>
      <c r="AA24" s="44" t="n">
        <f aca="false">IF($A24="","",IF($AC23&lt;=0.005,0,MIN('Debt Snowball Calculator'!$F$20,$AC23+AB24)+IF('Debt Snowball Calculator'!$H$20=$D24,MIN($C24,MAX($AC23-(MIN('Debt Snowball Calculator'!$F$20,$AC23+AB24)-AB24),0)),0)))</f>
        <v>0</v>
      </c>
      <c r="AB24" s="44" t="n">
        <f aca="false">IF($A24="","",$AC23*('Debt Snowball Calculator'!$E$20/12))</f>
        <v>0</v>
      </c>
      <c r="AC24" s="44" t="n">
        <f aca="false">IF($A24="","",MAX($AC23-(AA24-AB24),0))</f>
        <v>0</v>
      </c>
      <c r="AD24" s="44" t="n">
        <f aca="false">IF($A24="","",IF($AF23&lt;=0.005,0,MIN('Debt Snowball Calculator'!$F$21,$AF23+AE24)+IF('Debt Snowball Calculator'!$H$21=$D24,MIN($C24,MAX($AF23-(MIN('Debt Snowball Calculator'!$F$21,$AF23+AE24)-AE24),0)),0)))</f>
        <v>0</v>
      </c>
      <c r="AE24" s="44" t="n">
        <f aca="false">IF($A24="","",$AF23*('Debt Snowball Calculator'!$E$21/12))</f>
        <v>0</v>
      </c>
      <c r="AF24" s="44" t="n">
        <f aca="false">IF($A24="","",MAX($AF23-(AD24-AE24),0))</f>
        <v>0</v>
      </c>
      <c r="AG24" s="44" t="n">
        <f aca="false">IF($A24="","",IF($AI23&lt;=0.005,0,MIN('Debt Snowball Calculator'!$F$22,$AI23+AH24)+IF('Debt Snowball Calculator'!$H$22=$D24,MIN($C24,MAX($AI23-(MIN('Debt Snowball Calculator'!$F$22,$AI23+AH24)-AH24),0)),0)))</f>
        <v>0</v>
      </c>
      <c r="AH24" s="44" t="n">
        <f aca="false">IF($A24="","",$AI23*('Debt Snowball Calculator'!$E$22/12))</f>
        <v>0</v>
      </c>
      <c r="AI24" s="44" t="n">
        <f aca="false">IF($A24="","",MAX($AI23-(AG24-AH24),0))</f>
        <v>0</v>
      </c>
      <c r="AJ24" s="44" t="n">
        <f aca="false">IF($A24="","",F24+I24+L24+O24+R24+U24+X24+AA24+AD24+AG24)</f>
        <v>985</v>
      </c>
      <c r="AK24" s="44" t="n">
        <f aca="false">IF($A24="","",G24+J24+M24+P24+S24+V24+Y24+AB24+AE24+AH24)</f>
        <v>73.4065423281416</v>
      </c>
      <c r="AL24" s="44" t="n">
        <f aca="false">IF($A24="","",H24+K24+N24+Q24+T24+W24+Z24+AC24+AF24+AI24)</f>
        <v>9895.43901758433</v>
      </c>
    </row>
    <row r="25" customFormat="false" ht="15" hidden="false" customHeight="false" outlineLevel="0" collapsed="false">
      <c r="A25" s="36" t="n">
        <f aca="false">IF($A24="","",IF(AND(ISNUMBER($AL24),$AL24&gt;0.005),$A24+1,""))</f>
        <v>21</v>
      </c>
      <c r="B25" s="37" t="n">
        <f aca="false">IF($A25="","",EDATE('Debt Snowball Calculator'!$C$8,$A25-1))</f>
        <v>46874</v>
      </c>
      <c r="C25" s="43" t="n">
        <f aca="false">IF($A25="","",'Debt Snowball Calculator'!$C$7+IF($H24&lt;=0.005,'Debt Snowball Calculator'!$F$13,0)+IF($K24&lt;=0.005,'Debt Snowball Calculator'!$F$14,0)+IF($N24&lt;=0.005,'Debt Snowball Calculator'!$F$15,0)+IF($Q24&lt;=0.005,'Debt Snowball Calculator'!$F$16,0)+IF($T24&lt;=0.005,'Debt Snowball Calculator'!$F$17,0)+IF($W24&lt;=0.005,'Debt Snowball Calculator'!$F$18,0)+IF($Z24&lt;=0.005,'Debt Snowball Calculator'!$F$19,0)+IF($AC24&lt;=0.005,'Debt Snowball Calculator'!$F$20,0)+IF($AF24&lt;=0.005,'Debt Snowball Calculator'!$F$21,0)+IF($AI24&lt;=0.005,'Debt Snowball Calculator'!$F$22,0))</f>
        <v>490</v>
      </c>
      <c r="D25" s="36" t="n">
        <f aca="false">IF($A25="","",MIN(IF($H24&lt;=0.005,99999,'Debt Snowball Calculator'!$H$13),IF($K24&lt;=0.005,99999,'Debt Snowball Calculator'!$H$14),IF($N24&lt;=0.005,99999,'Debt Snowball Calculator'!$H$15),IF($Q24&lt;=0.005,99999,'Debt Snowball Calculator'!$H$16),IF($T24&lt;=0.005,99999,'Debt Snowball Calculator'!$H$17),IF($W24&lt;=0.005,99999,'Debt Snowball Calculator'!$H$18),IF($Z24&lt;=0.005,99999,'Debt Snowball Calculator'!$H$19),IF($AC24&lt;=0.005,99999,'Debt Snowball Calculator'!$H$20),IF($AF24&lt;=0.005,99999,'Debt Snowball Calculator'!$H$21),IF($AI24&lt;=0.005,99999,'Debt Snowball Calculator'!$H$22)))</f>
        <v>4</v>
      </c>
      <c r="E25" s="10" t="str">
        <f aca="false">IF($A25="","",IF($D25&gt;=99999,"— All Paid Off —",INDEX('Debt Snowball Calculator'!$C$13:$C$22,MATCH($D25,'Debt Snowball Calculator'!$H$13:$H$22,0))))</f>
        <v>Personal Loan</v>
      </c>
      <c r="F25" s="43" t="n">
        <f aca="false">IF($A25="","",IF($H24&lt;=0.005,0,MIN('Debt Snowball Calculator'!$F$13,$H24+G25)+IF('Debt Snowball Calculator'!$H$13=$D25,MIN($C25,MAX($H24-(MIN('Debt Snowball Calculator'!$F$13,$H24+G25)-G25),0)),0)))</f>
        <v>0</v>
      </c>
      <c r="G25" s="43" t="n">
        <f aca="false">IF($A25="","",$H24*('Debt Snowball Calculator'!$E$13/12))</f>
        <v>0</v>
      </c>
      <c r="H25" s="43" t="n">
        <f aca="false">IF($A25="","",MAX($H24-(F25-G25),0))</f>
        <v>0</v>
      </c>
      <c r="I25" s="43" t="n">
        <f aca="false">IF($A25="","",IF($K24&lt;=0.005,0,MIN('Debt Snowball Calculator'!$F$14,$K24+J25)+IF('Debt Snowball Calculator'!$H$14=$D25,MIN($C25,MAX($K24-(MIN('Debt Snowball Calculator'!$F$14,$K24+J25)-J25),0)),0)))</f>
        <v>0</v>
      </c>
      <c r="J25" s="43" t="n">
        <f aca="false">IF($A25="","",$K24*('Debt Snowball Calculator'!$E$14/12))</f>
        <v>0</v>
      </c>
      <c r="K25" s="43" t="n">
        <f aca="false">IF($A25="","",MAX($K24-(I25-J25),0))</f>
        <v>0</v>
      </c>
      <c r="L25" s="43" t="n">
        <f aca="false">IF($A25="","",IF($N24&lt;=0.005,0,MIN('Debt Snowball Calculator'!$F$15,$N24+M25)+IF('Debt Snowball Calculator'!$H$15=$D25,MIN($C25,MAX($N24-(MIN('Debt Snowball Calculator'!$F$15,$N24+M25)-M25),0)),0)))</f>
        <v>320</v>
      </c>
      <c r="M25" s="43" t="n">
        <f aca="false">IF($A25="","",$N24*('Debt Snowball Calculator'!$E$15/12))</f>
        <v>43.6614156900481</v>
      </c>
      <c r="N25" s="43" t="n">
        <f aca="false">IF($A25="","",MAX($N24-(L25-M25),0))</f>
        <v>7316.9511009158</v>
      </c>
      <c r="O25" s="43" t="n">
        <f aca="false">IF($A25="","",IF($Q24&lt;=0.005,0,MIN('Debt Snowball Calculator'!$F$16,$Q24+P25)+IF('Debt Snowball Calculator'!$H$16=$D25,MIN($C25,MAX($Q24-(MIN('Debt Snowball Calculator'!$F$16,$Q24+P25)-P25),0)),0)))</f>
        <v>665</v>
      </c>
      <c r="P25" s="43" t="n">
        <f aca="false">IF($A25="","",$Q24*('Debt Snowball Calculator'!$E$16/12))</f>
        <v>22.0622644351031</v>
      </c>
      <c r="Q25" s="43" t="n">
        <f aca="false">IF($A25="","",MAX($Q24-(O25-P25),0))</f>
        <v>1659.21159679369</v>
      </c>
      <c r="R25" s="43" t="n">
        <f aca="false">IF($A25="","",IF($T24&lt;=0.005,0,MIN('Debt Snowball Calculator'!$F$17,$T24+S25)+IF('Debt Snowball Calculator'!$H$17=$D25,MIN($C25,MAX($T24-(MIN('Debt Snowball Calculator'!$F$17,$T24+S25)-S25),0)),0)))</f>
        <v>0</v>
      </c>
      <c r="S25" s="43" t="n">
        <f aca="false">IF($A25="","",$T24*('Debt Snowball Calculator'!$E$17/12))</f>
        <v>0</v>
      </c>
      <c r="T25" s="43" t="n">
        <f aca="false">IF($A25="","",MAX($T24-(R25-S25),0))</f>
        <v>0</v>
      </c>
      <c r="U25" s="43" t="n">
        <f aca="false">IF($A25="","",IF($W24&lt;=0.005,0,MIN('Debt Snowball Calculator'!$F$18,$W24+V25)+IF('Debt Snowball Calculator'!$H$18=$D25,MIN($C25,MAX($W24-(MIN('Debt Snowball Calculator'!$F$18,$W24+V25)-V25),0)),0)))</f>
        <v>0</v>
      </c>
      <c r="V25" s="43" t="n">
        <f aca="false">IF($A25="","",$W24*('Debt Snowball Calculator'!$E$18/12))</f>
        <v>0</v>
      </c>
      <c r="W25" s="43" t="n">
        <f aca="false">IF($A25="","",MAX($W24-(U25-V25),0))</f>
        <v>0</v>
      </c>
      <c r="X25" s="43" t="n">
        <f aca="false">IF($A25="","",IF($Z24&lt;=0.005,0,MIN('Debt Snowball Calculator'!$F$19,$Z24+Y25)+IF('Debt Snowball Calculator'!$H$19=$D25,MIN($C25,MAX($Z24-(MIN('Debt Snowball Calculator'!$F$19,$Z24+Y25)-Y25),0)),0)))</f>
        <v>0</v>
      </c>
      <c r="Y25" s="43" t="n">
        <f aca="false">IF($A25="","",$Z24*('Debt Snowball Calculator'!$E$19/12))</f>
        <v>0</v>
      </c>
      <c r="Z25" s="43" t="n">
        <f aca="false">IF($A25="","",MAX($Z24-(X25-Y25),0))</f>
        <v>0</v>
      </c>
      <c r="AA25" s="43" t="n">
        <f aca="false">IF($A25="","",IF($AC24&lt;=0.005,0,MIN('Debt Snowball Calculator'!$F$20,$AC24+AB25)+IF('Debt Snowball Calculator'!$H$20=$D25,MIN($C25,MAX($AC24-(MIN('Debt Snowball Calculator'!$F$20,$AC24+AB25)-AB25),0)),0)))</f>
        <v>0</v>
      </c>
      <c r="AB25" s="43" t="n">
        <f aca="false">IF($A25="","",$AC24*('Debt Snowball Calculator'!$E$20/12))</f>
        <v>0</v>
      </c>
      <c r="AC25" s="43" t="n">
        <f aca="false">IF($A25="","",MAX($AC24-(AA25-AB25),0))</f>
        <v>0</v>
      </c>
      <c r="AD25" s="43" t="n">
        <f aca="false">IF($A25="","",IF($AF24&lt;=0.005,0,MIN('Debt Snowball Calculator'!$F$21,$AF24+AE25)+IF('Debt Snowball Calculator'!$H$21=$D25,MIN($C25,MAX($AF24-(MIN('Debt Snowball Calculator'!$F$21,$AF24+AE25)-AE25),0)),0)))</f>
        <v>0</v>
      </c>
      <c r="AE25" s="43" t="n">
        <f aca="false">IF($A25="","",$AF24*('Debt Snowball Calculator'!$E$21/12))</f>
        <v>0</v>
      </c>
      <c r="AF25" s="43" t="n">
        <f aca="false">IF($A25="","",MAX($AF24-(AD25-AE25),0))</f>
        <v>0</v>
      </c>
      <c r="AG25" s="43" t="n">
        <f aca="false">IF($A25="","",IF($AI24&lt;=0.005,0,MIN('Debt Snowball Calculator'!$F$22,$AI24+AH25)+IF('Debt Snowball Calculator'!$H$22=$D25,MIN($C25,MAX($AI24-(MIN('Debt Snowball Calculator'!$F$22,$AI24+AH25)-AH25),0)),0)))</f>
        <v>0</v>
      </c>
      <c r="AH25" s="43" t="n">
        <f aca="false">IF($A25="","",$AI24*('Debt Snowball Calculator'!$E$22/12))</f>
        <v>0</v>
      </c>
      <c r="AI25" s="43" t="n">
        <f aca="false">IF($A25="","",MAX($AI24-(AG25-AH25),0))</f>
        <v>0</v>
      </c>
      <c r="AJ25" s="43" t="n">
        <f aca="false">IF($A25="","",F25+I25+L25+O25+R25+U25+X25+AA25+AD25+AG25)</f>
        <v>985</v>
      </c>
      <c r="AK25" s="43" t="n">
        <f aca="false">IF($A25="","",G25+J25+M25+P25+S25+V25+Y25+AB25+AE25+AH25)</f>
        <v>65.7236801251512</v>
      </c>
      <c r="AL25" s="43" t="n">
        <f aca="false">IF($A25="","",H25+K25+N25+Q25+T25+W25+Z25+AC25+AF25+AI25)</f>
        <v>8976.16269770948</v>
      </c>
    </row>
    <row r="26" customFormat="false" ht="15" hidden="false" customHeight="false" outlineLevel="0" collapsed="false">
      <c r="A26" s="39" t="n">
        <f aca="false">IF($A25="","",IF(AND(ISNUMBER($AL25),$AL25&gt;0.005),$A25+1,""))</f>
        <v>22</v>
      </c>
      <c r="B26" s="40" t="n">
        <f aca="false">IF($A26="","",EDATE('Debt Snowball Calculator'!$C$8,$A26-1))</f>
        <v>46905</v>
      </c>
      <c r="C26" s="44" t="n">
        <f aca="false">IF($A26="","",'Debt Snowball Calculator'!$C$7+IF($H25&lt;=0.005,'Debt Snowball Calculator'!$F$13,0)+IF($K25&lt;=0.005,'Debt Snowball Calculator'!$F$14,0)+IF($N25&lt;=0.005,'Debt Snowball Calculator'!$F$15,0)+IF($Q25&lt;=0.005,'Debt Snowball Calculator'!$F$16,0)+IF($T25&lt;=0.005,'Debt Snowball Calculator'!$F$17,0)+IF($W25&lt;=0.005,'Debt Snowball Calculator'!$F$18,0)+IF($Z25&lt;=0.005,'Debt Snowball Calculator'!$F$19,0)+IF($AC25&lt;=0.005,'Debt Snowball Calculator'!$F$20,0)+IF($AF25&lt;=0.005,'Debt Snowball Calculator'!$F$21,0)+IF($AI25&lt;=0.005,'Debt Snowball Calculator'!$F$22,0))</f>
        <v>490</v>
      </c>
      <c r="D26" s="39" t="n">
        <f aca="false">IF($A26="","",MIN(IF($H25&lt;=0.005,99999,'Debt Snowball Calculator'!$H$13),IF($K25&lt;=0.005,99999,'Debt Snowball Calculator'!$H$14),IF($N25&lt;=0.005,99999,'Debt Snowball Calculator'!$H$15),IF($Q25&lt;=0.005,99999,'Debt Snowball Calculator'!$H$16),IF($T25&lt;=0.005,99999,'Debt Snowball Calculator'!$H$17),IF($W25&lt;=0.005,99999,'Debt Snowball Calculator'!$H$18),IF($Z25&lt;=0.005,99999,'Debt Snowball Calculator'!$H$19),IF($AC25&lt;=0.005,99999,'Debt Snowball Calculator'!$H$20),IF($AF25&lt;=0.005,99999,'Debt Snowball Calculator'!$H$21),IF($AI25&lt;=0.005,99999,'Debt Snowball Calculator'!$H$22)))</f>
        <v>4</v>
      </c>
      <c r="E26" s="17" t="str">
        <f aca="false">IF($A26="","",IF($D26&gt;=99999,"— All Paid Off —",INDEX('Debt Snowball Calculator'!$C$13:$C$22,MATCH($D26,'Debt Snowball Calculator'!$H$13:$H$22,0))))</f>
        <v>Personal Loan</v>
      </c>
      <c r="F26" s="44" t="n">
        <f aca="false">IF($A26="","",IF($H25&lt;=0.005,0,MIN('Debt Snowball Calculator'!$F$13,$H25+G26)+IF('Debt Snowball Calculator'!$H$13=$D26,MIN($C26,MAX($H25-(MIN('Debt Snowball Calculator'!$F$13,$H25+G26)-G26),0)),0)))</f>
        <v>0</v>
      </c>
      <c r="G26" s="44" t="n">
        <f aca="false">IF($A26="","",$H25*('Debt Snowball Calculator'!$E$13/12))</f>
        <v>0</v>
      </c>
      <c r="H26" s="44" t="n">
        <f aca="false">IF($A26="","",MAX($H25-(F26-G26),0))</f>
        <v>0</v>
      </c>
      <c r="I26" s="44" t="n">
        <f aca="false">IF($A26="","",IF($K25&lt;=0.005,0,MIN('Debt Snowball Calculator'!$F$14,$K25+J26)+IF('Debt Snowball Calculator'!$H$14=$D26,MIN($C26,MAX($K25-(MIN('Debt Snowball Calculator'!$F$14,$K25+J26)-J26),0)),0)))</f>
        <v>0</v>
      </c>
      <c r="J26" s="44" t="n">
        <f aca="false">IF($A26="","",$K25*('Debt Snowball Calculator'!$E$14/12))</f>
        <v>0</v>
      </c>
      <c r="K26" s="44" t="n">
        <f aca="false">IF($A26="","",MAX($K25-(I26-J26),0))</f>
        <v>0</v>
      </c>
      <c r="L26" s="44" t="n">
        <f aca="false">IF($A26="","",IF($N25&lt;=0.005,0,MIN('Debt Snowball Calculator'!$F$15,$N25+M26)+IF('Debt Snowball Calculator'!$H$15=$D26,MIN($C26,MAX($N25-(MIN('Debt Snowball Calculator'!$F$15,$N25+M26)-M26),0)),0)))</f>
        <v>320</v>
      </c>
      <c r="M26" s="44" t="n">
        <f aca="false">IF($A26="","",$N25*('Debt Snowball Calculator'!$E$15/12))</f>
        <v>42.0724688302658</v>
      </c>
      <c r="N26" s="44" t="n">
        <f aca="false">IF($A26="","",MAX($N25-(L26-M26),0))</f>
        <v>7039.02356974606</v>
      </c>
      <c r="O26" s="44" t="n">
        <f aca="false">IF($A26="","",IF($Q25&lt;=0.005,0,MIN('Debt Snowball Calculator'!$F$16,$Q25+P26)+IF('Debt Snowball Calculator'!$H$16=$D26,MIN($C26,MAX($Q25-(MIN('Debt Snowball Calculator'!$F$16,$Q25+P26)-P26),0)),0)))</f>
        <v>665</v>
      </c>
      <c r="P26" s="44" t="n">
        <f aca="false">IF($A26="","",$Q25*('Debt Snowball Calculator'!$E$16/12))</f>
        <v>15.9007778026062</v>
      </c>
      <c r="Q26" s="44" t="n">
        <f aca="false">IF($A26="","",MAX($Q25-(O26-P26),0))</f>
        <v>1010.11237459629</v>
      </c>
      <c r="R26" s="44" t="n">
        <f aca="false">IF($A26="","",IF($T25&lt;=0.005,0,MIN('Debt Snowball Calculator'!$F$17,$T25+S26)+IF('Debt Snowball Calculator'!$H$17=$D26,MIN($C26,MAX($T25-(MIN('Debt Snowball Calculator'!$F$17,$T25+S26)-S26),0)),0)))</f>
        <v>0</v>
      </c>
      <c r="S26" s="44" t="n">
        <f aca="false">IF($A26="","",$T25*('Debt Snowball Calculator'!$E$17/12))</f>
        <v>0</v>
      </c>
      <c r="T26" s="44" t="n">
        <f aca="false">IF($A26="","",MAX($T25-(R26-S26),0))</f>
        <v>0</v>
      </c>
      <c r="U26" s="44" t="n">
        <f aca="false">IF($A26="","",IF($W25&lt;=0.005,0,MIN('Debt Snowball Calculator'!$F$18,$W25+V26)+IF('Debt Snowball Calculator'!$H$18=$D26,MIN($C26,MAX($W25-(MIN('Debt Snowball Calculator'!$F$18,$W25+V26)-V26),0)),0)))</f>
        <v>0</v>
      </c>
      <c r="V26" s="44" t="n">
        <f aca="false">IF($A26="","",$W25*('Debt Snowball Calculator'!$E$18/12))</f>
        <v>0</v>
      </c>
      <c r="W26" s="44" t="n">
        <f aca="false">IF($A26="","",MAX($W25-(U26-V26),0))</f>
        <v>0</v>
      </c>
      <c r="X26" s="44" t="n">
        <f aca="false">IF($A26="","",IF($Z25&lt;=0.005,0,MIN('Debt Snowball Calculator'!$F$19,$Z25+Y26)+IF('Debt Snowball Calculator'!$H$19=$D26,MIN($C26,MAX($Z25-(MIN('Debt Snowball Calculator'!$F$19,$Z25+Y26)-Y26),0)),0)))</f>
        <v>0</v>
      </c>
      <c r="Y26" s="44" t="n">
        <f aca="false">IF($A26="","",$Z25*('Debt Snowball Calculator'!$E$19/12))</f>
        <v>0</v>
      </c>
      <c r="Z26" s="44" t="n">
        <f aca="false">IF($A26="","",MAX($Z25-(X26-Y26),0))</f>
        <v>0</v>
      </c>
      <c r="AA26" s="44" t="n">
        <f aca="false">IF($A26="","",IF($AC25&lt;=0.005,0,MIN('Debt Snowball Calculator'!$F$20,$AC25+AB26)+IF('Debt Snowball Calculator'!$H$20=$D26,MIN($C26,MAX($AC25-(MIN('Debt Snowball Calculator'!$F$20,$AC25+AB26)-AB26),0)),0)))</f>
        <v>0</v>
      </c>
      <c r="AB26" s="44" t="n">
        <f aca="false">IF($A26="","",$AC25*('Debt Snowball Calculator'!$E$20/12))</f>
        <v>0</v>
      </c>
      <c r="AC26" s="44" t="n">
        <f aca="false">IF($A26="","",MAX($AC25-(AA26-AB26),0))</f>
        <v>0</v>
      </c>
      <c r="AD26" s="44" t="n">
        <f aca="false">IF($A26="","",IF($AF25&lt;=0.005,0,MIN('Debt Snowball Calculator'!$F$21,$AF25+AE26)+IF('Debt Snowball Calculator'!$H$21=$D26,MIN($C26,MAX($AF25-(MIN('Debt Snowball Calculator'!$F$21,$AF25+AE26)-AE26),0)),0)))</f>
        <v>0</v>
      </c>
      <c r="AE26" s="44" t="n">
        <f aca="false">IF($A26="","",$AF25*('Debt Snowball Calculator'!$E$21/12))</f>
        <v>0</v>
      </c>
      <c r="AF26" s="44" t="n">
        <f aca="false">IF($A26="","",MAX($AF25-(AD26-AE26),0))</f>
        <v>0</v>
      </c>
      <c r="AG26" s="44" t="n">
        <f aca="false">IF($A26="","",IF($AI25&lt;=0.005,0,MIN('Debt Snowball Calculator'!$F$22,$AI25+AH26)+IF('Debt Snowball Calculator'!$H$22=$D26,MIN($C26,MAX($AI25-(MIN('Debt Snowball Calculator'!$F$22,$AI25+AH26)-AH26),0)),0)))</f>
        <v>0</v>
      </c>
      <c r="AH26" s="44" t="n">
        <f aca="false">IF($A26="","",$AI25*('Debt Snowball Calculator'!$E$22/12))</f>
        <v>0</v>
      </c>
      <c r="AI26" s="44" t="n">
        <f aca="false">IF($A26="","",MAX($AI25-(AG26-AH26),0))</f>
        <v>0</v>
      </c>
      <c r="AJ26" s="44" t="n">
        <f aca="false">IF($A26="","",F26+I26+L26+O26+R26+U26+X26+AA26+AD26+AG26)</f>
        <v>985</v>
      </c>
      <c r="AK26" s="44" t="n">
        <f aca="false">IF($A26="","",G26+J26+M26+P26+S26+V26+Y26+AB26+AE26+AH26)</f>
        <v>57.973246632872</v>
      </c>
      <c r="AL26" s="44" t="n">
        <f aca="false">IF($A26="","",H26+K26+N26+Q26+T26+W26+Z26+AC26+AF26+AI26)</f>
        <v>8049.13594434236</v>
      </c>
    </row>
    <row r="27" customFormat="false" ht="15" hidden="false" customHeight="false" outlineLevel="0" collapsed="false">
      <c r="A27" s="36" t="n">
        <f aca="false">IF($A26="","",IF(AND(ISNUMBER($AL26),$AL26&gt;0.005),$A26+1,""))</f>
        <v>23</v>
      </c>
      <c r="B27" s="37" t="n">
        <f aca="false">IF($A27="","",EDATE('Debt Snowball Calculator'!$C$8,$A27-1))</f>
        <v>46935</v>
      </c>
      <c r="C27" s="43" t="n">
        <f aca="false">IF($A27="","",'Debt Snowball Calculator'!$C$7+IF($H26&lt;=0.005,'Debt Snowball Calculator'!$F$13,0)+IF($K26&lt;=0.005,'Debt Snowball Calculator'!$F$14,0)+IF($N26&lt;=0.005,'Debt Snowball Calculator'!$F$15,0)+IF($Q26&lt;=0.005,'Debt Snowball Calculator'!$F$16,0)+IF($T26&lt;=0.005,'Debt Snowball Calculator'!$F$17,0)+IF($W26&lt;=0.005,'Debt Snowball Calculator'!$F$18,0)+IF($Z26&lt;=0.005,'Debt Snowball Calculator'!$F$19,0)+IF($AC26&lt;=0.005,'Debt Snowball Calculator'!$F$20,0)+IF($AF26&lt;=0.005,'Debt Snowball Calculator'!$F$21,0)+IF($AI26&lt;=0.005,'Debt Snowball Calculator'!$F$22,0))</f>
        <v>490</v>
      </c>
      <c r="D27" s="36" t="n">
        <f aca="false">IF($A27="","",MIN(IF($H26&lt;=0.005,99999,'Debt Snowball Calculator'!$H$13),IF($K26&lt;=0.005,99999,'Debt Snowball Calculator'!$H$14),IF($N26&lt;=0.005,99999,'Debt Snowball Calculator'!$H$15),IF($Q26&lt;=0.005,99999,'Debt Snowball Calculator'!$H$16),IF($T26&lt;=0.005,99999,'Debt Snowball Calculator'!$H$17),IF($W26&lt;=0.005,99999,'Debt Snowball Calculator'!$H$18),IF($Z26&lt;=0.005,99999,'Debt Snowball Calculator'!$H$19),IF($AC26&lt;=0.005,99999,'Debt Snowball Calculator'!$H$20),IF($AF26&lt;=0.005,99999,'Debt Snowball Calculator'!$H$21),IF($AI26&lt;=0.005,99999,'Debt Snowball Calculator'!$H$22)))</f>
        <v>4</v>
      </c>
      <c r="E27" s="10" t="str">
        <f aca="false">IF($A27="","",IF($D27&gt;=99999,"— All Paid Off —",INDEX('Debt Snowball Calculator'!$C$13:$C$22,MATCH($D27,'Debt Snowball Calculator'!$H$13:$H$22,0))))</f>
        <v>Personal Loan</v>
      </c>
      <c r="F27" s="43" t="n">
        <f aca="false">IF($A27="","",IF($H26&lt;=0.005,0,MIN('Debt Snowball Calculator'!$F$13,$H26+G27)+IF('Debt Snowball Calculator'!$H$13=$D27,MIN($C27,MAX($H26-(MIN('Debt Snowball Calculator'!$F$13,$H26+G27)-G27),0)),0)))</f>
        <v>0</v>
      </c>
      <c r="G27" s="43" t="n">
        <f aca="false">IF($A27="","",$H26*('Debt Snowball Calculator'!$E$13/12))</f>
        <v>0</v>
      </c>
      <c r="H27" s="43" t="n">
        <f aca="false">IF($A27="","",MAX($H26-(F27-G27),0))</f>
        <v>0</v>
      </c>
      <c r="I27" s="43" t="n">
        <f aca="false">IF($A27="","",IF($K26&lt;=0.005,0,MIN('Debt Snowball Calculator'!$F$14,$K26+J27)+IF('Debt Snowball Calculator'!$H$14=$D27,MIN($C27,MAX($K26-(MIN('Debt Snowball Calculator'!$F$14,$K26+J27)-J27),0)),0)))</f>
        <v>0</v>
      </c>
      <c r="J27" s="43" t="n">
        <f aca="false">IF($A27="","",$K26*('Debt Snowball Calculator'!$E$14/12))</f>
        <v>0</v>
      </c>
      <c r="K27" s="43" t="n">
        <f aca="false">IF($A27="","",MAX($K26-(I27-J27),0))</f>
        <v>0</v>
      </c>
      <c r="L27" s="43" t="n">
        <f aca="false">IF($A27="","",IF($N26&lt;=0.005,0,MIN('Debt Snowball Calculator'!$F$15,$N26+M27)+IF('Debt Snowball Calculator'!$H$15=$D27,MIN($C27,MAX($N26-(MIN('Debt Snowball Calculator'!$F$15,$N26+M27)-M27),0)),0)))</f>
        <v>320</v>
      </c>
      <c r="M27" s="43" t="n">
        <f aca="false">IF($A27="","",$N26*('Debt Snowball Calculator'!$E$15/12))</f>
        <v>40.4743855260399</v>
      </c>
      <c r="N27" s="43" t="n">
        <f aca="false">IF($A27="","",MAX($N26-(L27-M27),0))</f>
        <v>6759.4979552721</v>
      </c>
      <c r="O27" s="43" t="n">
        <f aca="false">IF($A27="","",IF($Q26&lt;=0.005,0,MIN('Debt Snowball Calculator'!$F$16,$Q26+P27)+IF('Debt Snowball Calculator'!$H$16=$D27,MIN($C27,MAX($Q26-(MIN('Debt Snowball Calculator'!$F$16,$Q26+P27)-P27),0)),0)))</f>
        <v>665</v>
      </c>
      <c r="P27" s="43" t="n">
        <f aca="false">IF($A27="","",$Q26*('Debt Snowball Calculator'!$E$16/12))</f>
        <v>9.68024358988116</v>
      </c>
      <c r="Q27" s="43" t="n">
        <f aca="false">IF($A27="","",MAX($Q26-(O27-P27),0))</f>
        <v>354.792618186176</v>
      </c>
      <c r="R27" s="43" t="n">
        <f aca="false">IF($A27="","",IF($T26&lt;=0.005,0,MIN('Debt Snowball Calculator'!$F$17,$T26+S27)+IF('Debt Snowball Calculator'!$H$17=$D27,MIN($C27,MAX($T26-(MIN('Debt Snowball Calculator'!$F$17,$T26+S27)-S27),0)),0)))</f>
        <v>0</v>
      </c>
      <c r="S27" s="43" t="n">
        <f aca="false">IF($A27="","",$T26*('Debt Snowball Calculator'!$E$17/12))</f>
        <v>0</v>
      </c>
      <c r="T27" s="43" t="n">
        <f aca="false">IF($A27="","",MAX($T26-(R27-S27),0))</f>
        <v>0</v>
      </c>
      <c r="U27" s="43" t="n">
        <f aca="false">IF($A27="","",IF($W26&lt;=0.005,0,MIN('Debt Snowball Calculator'!$F$18,$W26+V27)+IF('Debt Snowball Calculator'!$H$18=$D27,MIN($C27,MAX($W26-(MIN('Debt Snowball Calculator'!$F$18,$W26+V27)-V27),0)),0)))</f>
        <v>0</v>
      </c>
      <c r="V27" s="43" t="n">
        <f aca="false">IF($A27="","",$W26*('Debt Snowball Calculator'!$E$18/12))</f>
        <v>0</v>
      </c>
      <c r="W27" s="43" t="n">
        <f aca="false">IF($A27="","",MAX($W26-(U27-V27),0))</f>
        <v>0</v>
      </c>
      <c r="X27" s="43" t="n">
        <f aca="false">IF($A27="","",IF($Z26&lt;=0.005,0,MIN('Debt Snowball Calculator'!$F$19,$Z26+Y27)+IF('Debt Snowball Calculator'!$H$19=$D27,MIN($C27,MAX($Z26-(MIN('Debt Snowball Calculator'!$F$19,$Z26+Y27)-Y27),0)),0)))</f>
        <v>0</v>
      </c>
      <c r="Y27" s="43" t="n">
        <f aca="false">IF($A27="","",$Z26*('Debt Snowball Calculator'!$E$19/12))</f>
        <v>0</v>
      </c>
      <c r="Z27" s="43" t="n">
        <f aca="false">IF($A27="","",MAX($Z26-(X27-Y27),0))</f>
        <v>0</v>
      </c>
      <c r="AA27" s="43" t="n">
        <f aca="false">IF($A27="","",IF($AC26&lt;=0.005,0,MIN('Debt Snowball Calculator'!$F$20,$AC26+AB27)+IF('Debt Snowball Calculator'!$H$20=$D27,MIN($C27,MAX($AC26-(MIN('Debt Snowball Calculator'!$F$20,$AC26+AB27)-AB27),0)),0)))</f>
        <v>0</v>
      </c>
      <c r="AB27" s="43" t="n">
        <f aca="false">IF($A27="","",$AC26*('Debt Snowball Calculator'!$E$20/12))</f>
        <v>0</v>
      </c>
      <c r="AC27" s="43" t="n">
        <f aca="false">IF($A27="","",MAX($AC26-(AA27-AB27),0))</f>
        <v>0</v>
      </c>
      <c r="AD27" s="43" t="n">
        <f aca="false">IF($A27="","",IF($AF26&lt;=0.005,0,MIN('Debt Snowball Calculator'!$F$21,$AF26+AE27)+IF('Debt Snowball Calculator'!$H$21=$D27,MIN($C27,MAX($AF26-(MIN('Debt Snowball Calculator'!$F$21,$AF26+AE27)-AE27),0)),0)))</f>
        <v>0</v>
      </c>
      <c r="AE27" s="43" t="n">
        <f aca="false">IF($A27="","",$AF26*('Debt Snowball Calculator'!$E$21/12))</f>
        <v>0</v>
      </c>
      <c r="AF27" s="43" t="n">
        <f aca="false">IF($A27="","",MAX($AF26-(AD27-AE27),0))</f>
        <v>0</v>
      </c>
      <c r="AG27" s="43" t="n">
        <f aca="false">IF($A27="","",IF($AI26&lt;=0.005,0,MIN('Debt Snowball Calculator'!$F$22,$AI26+AH27)+IF('Debt Snowball Calculator'!$H$22=$D27,MIN($C27,MAX($AI26-(MIN('Debt Snowball Calculator'!$F$22,$AI26+AH27)-AH27),0)),0)))</f>
        <v>0</v>
      </c>
      <c r="AH27" s="43" t="n">
        <f aca="false">IF($A27="","",$AI26*('Debt Snowball Calculator'!$E$22/12))</f>
        <v>0</v>
      </c>
      <c r="AI27" s="43" t="n">
        <f aca="false">IF($A27="","",MAX($AI26-(AG27-AH27),0))</f>
        <v>0</v>
      </c>
      <c r="AJ27" s="43" t="n">
        <f aca="false">IF($A27="","",F27+I27+L27+O27+R27+U27+X27+AA27+AD27+AG27)</f>
        <v>985</v>
      </c>
      <c r="AK27" s="43" t="n">
        <f aca="false">IF($A27="","",G27+J27+M27+P27+S27+V27+Y27+AB27+AE27+AH27)</f>
        <v>50.154629115921</v>
      </c>
      <c r="AL27" s="43" t="n">
        <f aca="false">IF($A27="","",H27+K27+N27+Q27+T27+W27+Z27+AC27+AF27+AI27)</f>
        <v>7114.29057345828</v>
      </c>
    </row>
    <row r="28" customFormat="false" ht="15" hidden="false" customHeight="false" outlineLevel="0" collapsed="false">
      <c r="A28" s="39" t="n">
        <f aca="false">IF($A27="","",IF(AND(ISNUMBER($AL27),$AL27&gt;0.005),$A27+1,""))</f>
        <v>24</v>
      </c>
      <c r="B28" s="40" t="n">
        <f aca="false">IF($A28="","",EDATE('Debt Snowball Calculator'!$C$8,$A28-1))</f>
        <v>46966</v>
      </c>
      <c r="C28" s="44" t="n">
        <f aca="false">IF($A28="","",'Debt Snowball Calculator'!$C$7+IF($H27&lt;=0.005,'Debt Snowball Calculator'!$F$13,0)+IF($K27&lt;=0.005,'Debt Snowball Calculator'!$F$14,0)+IF($N27&lt;=0.005,'Debt Snowball Calculator'!$F$15,0)+IF($Q27&lt;=0.005,'Debt Snowball Calculator'!$F$16,0)+IF($T27&lt;=0.005,'Debt Snowball Calculator'!$F$17,0)+IF($W27&lt;=0.005,'Debt Snowball Calculator'!$F$18,0)+IF($Z27&lt;=0.005,'Debt Snowball Calculator'!$F$19,0)+IF($AC27&lt;=0.005,'Debt Snowball Calculator'!$F$20,0)+IF($AF27&lt;=0.005,'Debt Snowball Calculator'!$F$21,0)+IF($AI27&lt;=0.005,'Debt Snowball Calculator'!$F$22,0))</f>
        <v>490</v>
      </c>
      <c r="D28" s="39" t="n">
        <f aca="false">IF($A28="","",MIN(IF($H27&lt;=0.005,99999,'Debt Snowball Calculator'!$H$13),IF($K27&lt;=0.005,99999,'Debt Snowball Calculator'!$H$14),IF($N27&lt;=0.005,99999,'Debt Snowball Calculator'!$H$15),IF($Q27&lt;=0.005,99999,'Debt Snowball Calculator'!$H$16),IF($T27&lt;=0.005,99999,'Debt Snowball Calculator'!$H$17),IF($W27&lt;=0.005,99999,'Debt Snowball Calculator'!$H$18),IF($Z27&lt;=0.005,99999,'Debt Snowball Calculator'!$H$19),IF($AC27&lt;=0.005,99999,'Debt Snowball Calculator'!$H$20),IF($AF27&lt;=0.005,99999,'Debt Snowball Calculator'!$H$21),IF($AI27&lt;=0.005,99999,'Debt Snowball Calculator'!$H$22)))</f>
        <v>4</v>
      </c>
      <c r="E28" s="17" t="str">
        <f aca="false">IF($A28="","",IF($D28&gt;=99999,"— All Paid Off —",INDEX('Debt Snowball Calculator'!$C$13:$C$22,MATCH($D28,'Debt Snowball Calculator'!$H$13:$H$22,0))))</f>
        <v>Personal Loan</v>
      </c>
      <c r="F28" s="44" t="n">
        <f aca="false">IF($A28="","",IF($H27&lt;=0.005,0,MIN('Debt Snowball Calculator'!$F$13,$H27+G28)+IF('Debt Snowball Calculator'!$H$13=$D28,MIN($C28,MAX($H27-(MIN('Debt Snowball Calculator'!$F$13,$H27+G28)-G28),0)),0)))</f>
        <v>0</v>
      </c>
      <c r="G28" s="44" t="n">
        <f aca="false">IF($A28="","",$H27*('Debt Snowball Calculator'!$E$13/12))</f>
        <v>0</v>
      </c>
      <c r="H28" s="44" t="n">
        <f aca="false">IF($A28="","",MAX($H27-(F28-G28),0))</f>
        <v>0</v>
      </c>
      <c r="I28" s="44" t="n">
        <f aca="false">IF($A28="","",IF($K27&lt;=0.005,0,MIN('Debt Snowball Calculator'!$F$14,$K27+J28)+IF('Debt Snowball Calculator'!$H$14=$D28,MIN($C28,MAX($K27-(MIN('Debt Snowball Calculator'!$F$14,$K27+J28)-J28),0)),0)))</f>
        <v>0</v>
      </c>
      <c r="J28" s="44" t="n">
        <f aca="false">IF($A28="","",$K27*('Debt Snowball Calculator'!$E$14/12))</f>
        <v>0</v>
      </c>
      <c r="K28" s="44" t="n">
        <f aca="false">IF($A28="","",MAX($K27-(I28-J28),0))</f>
        <v>0</v>
      </c>
      <c r="L28" s="44" t="n">
        <f aca="false">IF($A28="","",IF($N27&lt;=0.005,0,MIN('Debt Snowball Calculator'!$F$15,$N27+M28)+IF('Debt Snowball Calculator'!$H$15=$D28,MIN($C28,MAX($N27-(MIN('Debt Snowball Calculator'!$F$15,$N27+M28)-M28),0)),0)))</f>
        <v>320</v>
      </c>
      <c r="M28" s="44" t="n">
        <f aca="false">IF($A28="","",$N27*('Debt Snowball Calculator'!$E$15/12))</f>
        <v>38.8671132428146</v>
      </c>
      <c r="N28" s="44" t="n">
        <f aca="false">IF($A28="","",MAX($N27-(L28-M28),0))</f>
        <v>6478.36506851492</v>
      </c>
      <c r="O28" s="44" t="n">
        <f aca="false">IF($A28="","",IF($Q27&lt;=0.005,0,MIN('Debt Snowball Calculator'!$F$16,$Q27+P28)+IF('Debt Snowball Calculator'!$H$16=$D28,MIN($C28,MAX($Q27-(MIN('Debt Snowball Calculator'!$F$16,$Q27+P28)-P28),0)),0)))</f>
        <v>358.19271411046</v>
      </c>
      <c r="P28" s="44" t="n">
        <f aca="false">IF($A28="","",$Q27*('Debt Snowball Calculator'!$E$16/12))</f>
        <v>3.40009592428419</v>
      </c>
      <c r="Q28" s="44" t="n">
        <f aca="false">IF($A28="","",MAX($Q27-(O28-P28),0))</f>
        <v>0</v>
      </c>
      <c r="R28" s="44" t="n">
        <f aca="false">IF($A28="","",IF($T27&lt;=0.005,0,MIN('Debt Snowball Calculator'!$F$17,$T27+S28)+IF('Debt Snowball Calculator'!$H$17=$D28,MIN($C28,MAX($T27-(MIN('Debt Snowball Calculator'!$F$17,$T27+S28)-S28),0)),0)))</f>
        <v>0</v>
      </c>
      <c r="S28" s="44" t="n">
        <f aca="false">IF($A28="","",$T27*('Debt Snowball Calculator'!$E$17/12))</f>
        <v>0</v>
      </c>
      <c r="T28" s="44" t="n">
        <f aca="false">IF($A28="","",MAX($T27-(R28-S28),0))</f>
        <v>0</v>
      </c>
      <c r="U28" s="44" t="n">
        <f aca="false">IF($A28="","",IF($W27&lt;=0.005,0,MIN('Debt Snowball Calculator'!$F$18,$W27+V28)+IF('Debt Snowball Calculator'!$H$18=$D28,MIN($C28,MAX($W27-(MIN('Debt Snowball Calculator'!$F$18,$W27+V28)-V28),0)),0)))</f>
        <v>0</v>
      </c>
      <c r="V28" s="44" t="n">
        <f aca="false">IF($A28="","",$W27*('Debt Snowball Calculator'!$E$18/12))</f>
        <v>0</v>
      </c>
      <c r="W28" s="44" t="n">
        <f aca="false">IF($A28="","",MAX($W27-(U28-V28),0))</f>
        <v>0</v>
      </c>
      <c r="X28" s="44" t="n">
        <f aca="false">IF($A28="","",IF($Z27&lt;=0.005,0,MIN('Debt Snowball Calculator'!$F$19,$Z27+Y28)+IF('Debt Snowball Calculator'!$H$19=$D28,MIN($C28,MAX($Z27-(MIN('Debt Snowball Calculator'!$F$19,$Z27+Y28)-Y28),0)),0)))</f>
        <v>0</v>
      </c>
      <c r="Y28" s="44" t="n">
        <f aca="false">IF($A28="","",$Z27*('Debt Snowball Calculator'!$E$19/12))</f>
        <v>0</v>
      </c>
      <c r="Z28" s="44" t="n">
        <f aca="false">IF($A28="","",MAX($Z27-(X28-Y28),0))</f>
        <v>0</v>
      </c>
      <c r="AA28" s="44" t="n">
        <f aca="false">IF($A28="","",IF($AC27&lt;=0.005,0,MIN('Debt Snowball Calculator'!$F$20,$AC27+AB28)+IF('Debt Snowball Calculator'!$H$20=$D28,MIN($C28,MAX($AC27-(MIN('Debt Snowball Calculator'!$F$20,$AC27+AB28)-AB28),0)),0)))</f>
        <v>0</v>
      </c>
      <c r="AB28" s="44" t="n">
        <f aca="false">IF($A28="","",$AC27*('Debt Snowball Calculator'!$E$20/12))</f>
        <v>0</v>
      </c>
      <c r="AC28" s="44" t="n">
        <f aca="false">IF($A28="","",MAX($AC27-(AA28-AB28),0))</f>
        <v>0</v>
      </c>
      <c r="AD28" s="44" t="n">
        <f aca="false">IF($A28="","",IF($AF27&lt;=0.005,0,MIN('Debt Snowball Calculator'!$F$21,$AF27+AE28)+IF('Debt Snowball Calculator'!$H$21=$D28,MIN($C28,MAX($AF27-(MIN('Debt Snowball Calculator'!$F$21,$AF27+AE28)-AE28),0)),0)))</f>
        <v>0</v>
      </c>
      <c r="AE28" s="44" t="n">
        <f aca="false">IF($A28="","",$AF27*('Debt Snowball Calculator'!$E$21/12))</f>
        <v>0</v>
      </c>
      <c r="AF28" s="44" t="n">
        <f aca="false">IF($A28="","",MAX($AF27-(AD28-AE28),0))</f>
        <v>0</v>
      </c>
      <c r="AG28" s="44" t="n">
        <f aca="false">IF($A28="","",IF($AI27&lt;=0.005,0,MIN('Debt Snowball Calculator'!$F$22,$AI27+AH28)+IF('Debt Snowball Calculator'!$H$22=$D28,MIN($C28,MAX($AI27-(MIN('Debt Snowball Calculator'!$F$22,$AI27+AH28)-AH28),0)),0)))</f>
        <v>0</v>
      </c>
      <c r="AH28" s="44" t="n">
        <f aca="false">IF($A28="","",$AI27*('Debt Snowball Calculator'!$E$22/12))</f>
        <v>0</v>
      </c>
      <c r="AI28" s="44" t="n">
        <f aca="false">IF($A28="","",MAX($AI27-(AG28-AH28),0))</f>
        <v>0</v>
      </c>
      <c r="AJ28" s="44" t="n">
        <f aca="false">IF($A28="","",F28+I28+L28+O28+R28+U28+X28+AA28+AD28+AG28)</f>
        <v>678.19271411046</v>
      </c>
      <c r="AK28" s="44" t="n">
        <f aca="false">IF($A28="","",G28+J28+M28+P28+S28+V28+Y28+AB28+AE28+AH28)</f>
        <v>42.2672091670988</v>
      </c>
      <c r="AL28" s="44" t="n">
        <f aca="false">IF($A28="","",H28+K28+N28+Q28+T28+W28+Z28+AC28+AF28+AI28)</f>
        <v>6478.36506851492</v>
      </c>
    </row>
    <row r="29" customFormat="false" ht="15" hidden="false" customHeight="false" outlineLevel="0" collapsed="false">
      <c r="A29" s="36" t="n">
        <f aca="false">IF($A28="","",IF(AND(ISNUMBER($AL28),$AL28&gt;0.005),$A28+1,""))</f>
        <v>25</v>
      </c>
      <c r="B29" s="37" t="n">
        <f aca="false">IF($A29="","",EDATE('Debt Snowball Calculator'!$C$8,$A29-1))</f>
        <v>46997</v>
      </c>
      <c r="C29" s="43" t="n">
        <f aca="false">IF($A29="","",'Debt Snowball Calculator'!$C$7+IF($H28&lt;=0.005,'Debt Snowball Calculator'!$F$13,0)+IF($K28&lt;=0.005,'Debt Snowball Calculator'!$F$14,0)+IF($N28&lt;=0.005,'Debt Snowball Calculator'!$F$15,0)+IF($Q28&lt;=0.005,'Debt Snowball Calculator'!$F$16,0)+IF($T28&lt;=0.005,'Debt Snowball Calculator'!$F$17,0)+IF($W28&lt;=0.005,'Debt Snowball Calculator'!$F$18,0)+IF($Z28&lt;=0.005,'Debt Snowball Calculator'!$F$19,0)+IF($AC28&lt;=0.005,'Debt Snowball Calculator'!$F$20,0)+IF($AF28&lt;=0.005,'Debt Snowball Calculator'!$F$21,0)+IF($AI28&lt;=0.005,'Debt Snowball Calculator'!$F$22,0))</f>
        <v>665</v>
      </c>
      <c r="D29" s="36" t="n">
        <f aca="false">IF($A29="","",MIN(IF($H28&lt;=0.005,99999,'Debt Snowball Calculator'!$H$13),IF($K28&lt;=0.005,99999,'Debt Snowball Calculator'!$H$14),IF($N28&lt;=0.005,99999,'Debt Snowball Calculator'!$H$15),IF($Q28&lt;=0.005,99999,'Debt Snowball Calculator'!$H$16),IF($T28&lt;=0.005,99999,'Debt Snowball Calculator'!$H$17),IF($W28&lt;=0.005,99999,'Debt Snowball Calculator'!$H$18),IF($Z28&lt;=0.005,99999,'Debt Snowball Calculator'!$H$19),IF($AC28&lt;=0.005,99999,'Debt Snowball Calculator'!$H$20),IF($AF28&lt;=0.005,99999,'Debt Snowball Calculator'!$H$21),IF($AI28&lt;=0.005,99999,'Debt Snowball Calculator'!$H$22)))</f>
        <v>5</v>
      </c>
      <c r="E29" s="10" t="str">
        <f aca="false">IF($A29="","",IF($D29&gt;=99999,"— All Paid Off —",INDEX('Debt Snowball Calculator'!$C$13:$C$22,MATCH($D29,'Debt Snowball Calculator'!$H$13:$H$22,0))))</f>
        <v>Car Loan</v>
      </c>
      <c r="F29" s="43" t="n">
        <f aca="false">IF($A29="","",IF($H28&lt;=0.005,0,MIN('Debt Snowball Calculator'!$F$13,$H28+G29)+IF('Debt Snowball Calculator'!$H$13=$D29,MIN($C29,MAX($H28-(MIN('Debt Snowball Calculator'!$F$13,$H28+G29)-G29),0)),0)))</f>
        <v>0</v>
      </c>
      <c r="G29" s="43" t="n">
        <f aca="false">IF($A29="","",$H28*('Debt Snowball Calculator'!$E$13/12))</f>
        <v>0</v>
      </c>
      <c r="H29" s="43" t="n">
        <f aca="false">IF($A29="","",MAX($H28-(F29-G29),0))</f>
        <v>0</v>
      </c>
      <c r="I29" s="43" t="n">
        <f aca="false">IF($A29="","",IF($K28&lt;=0.005,0,MIN('Debt Snowball Calculator'!$F$14,$K28+J29)+IF('Debt Snowball Calculator'!$H$14=$D29,MIN($C29,MAX($K28-(MIN('Debt Snowball Calculator'!$F$14,$K28+J29)-J29),0)),0)))</f>
        <v>0</v>
      </c>
      <c r="J29" s="43" t="n">
        <f aca="false">IF($A29="","",$K28*('Debt Snowball Calculator'!$E$14/12))</f>
        <v>0</v>
      </c>
      <c r="K29" s="43" t="n">
        <f aca="false">IF($A29="","",MAX($K28-(I29-J29),0))</f>
        <v>0</v>
      </c>
      <c r="L29" s="43" t="n">
        <f aca="false">IF($A29="","",IF($N28&lt;=0.005,0,MIN('Debt Snowball Calculator'!$F$15,$N28+M29)+IF('Debt Snowball Calculator'!$H$15=$D29,MIN($C29,MAX($N28-(MIN('Debt Snowball Calculator'!$F$15,$N28+M29)-M29),0)),0)))</f>
        <v>985</v>
      </c>
      <c r="M29" s="43" t="n">
        <f aca="false">IF($A29="","",$N28*('Debt Snowball Calculator'!$E$15/12))</f>
        <v>37.2505991439608</v>
      </c>
      <c r="N29" s="43" t="n">
        <f aca="false">IF($A29="","",MAX($N28-(L29-M29),0))</f>
        <v>5530.61566765888</v>
      </c>
      <c r="O29" s="43" t="n">
        <f aca="false">IF($A29="","",IF($Q28&lt;=0.005,0,MIN('Debt Snowball Calculator'!$F$16,$Q28+P29)+IF('Debt Snowball Calculator'!$H$16=$D29,MIN($C29,MAX($Q28-(MIN('Debt Snowball Calculator'!$F$16,$Q28+P29)-P29),0)),0)))</f>
        <v>0</v>
      </c>
      <c r="P29" s="43" t="n">
        <f aca="false">IF($A29="","",$Q28*('Debt Snowball Calculator'!$E$16/12))</f>
        <v>0</v>
      </c>
      <c r="Q29" s="43" t="n">
        <f aca="false">IF($A29="","",MAX($Q28-(O29-P29),0))</f>
        <v>0</v>
      </c>
      <c r="R29" s="43" t="n">
        <f aca="false">IF($A29="","",IF($T28&lt;=0.005,0,MIN('Debt Snowball Calculator'!$F$17,$T28+S29)+IF('Debt Snowball Calculator'!$H$17=$D29,MIN($C29,MAX($T28-(MIN('Debt Snowball Calculator'!$F$17,$T28+S29)-S29),0)),0)))</f>
        <v>0</v>
      </c>
      <c r="S29" s="43" t="n">
        <f aca="false">IF($A29="","",$T28*('Debt Snowball Calculator'!$E$17/12))</f>
        <v>0</v>
      </c>
      <c r="T29" s="43" t="n">
        <f aca="false">IF($A29="","",MAX($T28-(R29-S29),0))</f>
        <v>0</v>
      </c>
      <c r="U29" s="43" t="n">
        <f aca="false">IF($A29="","",IF($W28&lt;=0.005,0,MIN('Debt Snowball Calculator'!$F$18,$W28+V29)+IF('Debt Snowball Calculator'!$H$18=$D29,MIN($C29,MAX($W28-(MIN('Debt Snowball Calculator'!$F$18,$W28+V29)-V29),0)),0)))</f>
        <v>0</v>
      </c>
      <c r="V29" s="43" t="n">
        <f aca="false">IF($A29="","",$W28*('Debt Snowball Calculator'!$E$18/12))</f>
        <v>0</v>
      </c>
      <c r="W29" s="43" t="n">
        <f aca="false">IF($A29="","",MAX($W28-(U29-V29),0))</f>
        <v>0</v>
      </c>
      <c r="X29" s="43" t="n">
        <f aca="false">IF($A29="","",IF($Z28&lt;=0.005,0,MIN('Debt Snowball Calculator'!$F$19,$Z28+Y29)+IF('Debt Snowball Calculator'!$H$19=$D29,MIN($C29,MAX($Z28-(MIN('Debt Snowball Calculator'!$F$19,$Z28+Y29)-Y29),0)),0)))</f>
        <v>0</v>
      </c>
      <c r="Y29" s="43" t="n">
        <f aca="false">IF($A29="","",$Z28*('Debt Snowball Calculator'!$E$19/12))</f>
        <v>0</v>
      </c>
      <c r="Z29" s="43" t="n">
        <f aca="false">IF($A29="","",MAX($Z28-(X29-Y29),0))</f>
        <v>0</v>
      </c>
      <c r="AA29" s="43" t="n">
        <f aca="false">IF($A29="","",IF($AC28&lt;=0.005,0,MIN('Debt Snowball Calculator'!$F$20,$AC28+AB29)+IF('Debt Snowball Calculator'!$H$20=$D29,MIN($C29,MAX($AC28-(MIN('Debt Snowball Calculator'!$F$20,$AC28+AB29)-AB29),0)),0)))</f>
        <v>0</v>
      </c>
      <c r="AB29" s="43" t="n">
        <f aca="false">IF($A29="","",$AC28*('Debt Snowball Calculator'!$E$20/12))</f>
        <v>0</v>
      </c>
      <c r="AC29" s="43" t="n">
        <f aca="false">IF($A29="","",MAX($AC28-(AA29-AB29),0))</f>
        <v>0</v>
      </c>
      <c r="AD29" s="43" t="n">
        <f aca="false">IF($A29="","",IF($AF28&lt;=0.005,0,MIN('Debt Snowball Calculator'!$F$21,$AF28+AE29)+IF('Debt Snowball Calculator'!$H$21=$D29,MIN($C29,MAX($AF28-(MIN('Debt Snowball Calculator'!$F$21,$AF28+AE29)-AE29),0)),0)))</f>
        <v>0</v>
      </c>
      <c r="AE29" s="43" t="n">
        <f aca="false">IF($A29="","",$AF28*('Debt Snowball Calculator'!$E$21/12))</f>
        <v>0</v>
      </c>
      <c r="AF29" s="43" t="n">
        <f aca="false">IF($A29="","",MAX($AF28-(AD29-AE29),0))</f>
        <v>0</v>
      </c>
      <c r="AG29" s="43" t="n">
        <f aca="false">IF($A29="","",IF($AI28&lt;=0.005,0,MIN('Debt Snowball Calculator'!$F$22,$AI28+AH29)+IF('Debt Snowball Calculator'!$H$22=$D29,MIN($C29,MAX($AI28-(MIN('Debt Snowball Calculator'!$F$22,$AI28+AH29)-AH29),0)),0)))</f>
        <v>0</v>
      </c>
      <c r="AH29" s="43" t="n">
        <f aca="false">IF($A29="","",$AI28*('Debt Snowball Calculator'!$E$22/12))</f>
        <v>0</v>
      </c>
      <c r="AI29" s="43" t="n">
        <f aca="false">IF($A29="","",MAX($AI28-(AG29-AH29),0))</f>
        <v>0</v>
      </c>
      <c r="AJ29" s="43" t="n">
        <f aca="false">IF($A29="","",F29+I29+L29+O29+R29+U29+X29+AA29+AD29+AG29)</f>
        <v>985</v>
      </c>
      <c r="AK29" s="43" t="n">
        <f aca="false">IF($A29="","",G29+J29+M29+P29+S29+V29+Y29+AB29+AE29+AH29)</f>
        <v>37.2505991439608</v>
      </c>
      <c r="AL29" s="43" t="n">
        <f aca="false">IF($A29="","",H29+K29+N29+Q29+T29+W29+Z29+AC29+AF29+AI29)</f>
        <v>5530.61566765888</v>
      </c>
    </row>
    <row r="30" customFormat="false" ht="15" hidden="false" customHeight="false" outlineLevel="0" collapsed="false">
      <c r="A30" s="39" t="n">
        <f aca="false">IF($A29="","",IF(AND(ISNUMBER($AL29),$AL29&gt;0.005),$A29+1,""))</f>
        <v>26</v>
      </c>
      <c r="B30" s="40" t="n">
        <f aca="false">IF($A30="","",EDATE('Debt Snowball Calculator'!$C$8,$A30-1))</f>
        <v>47027</v>
      </c>
      <c r="C30" s="44" t="n">
        <f aca="false">IF($A30="","",'Debt Snowball Calculator'!$C$7+IF($H29&lt;=0.005,'Debt Snowball Calculator'!$F$13,0)+IF($K29&lt;=0.005,'Debt Snowball Calculator'!$F$14,0)+IF($N29&lt;=0.005,'Debt Snowball Calculator'!$F$15,0)+IF($Q29&lt;=0.005,'Debt Snowball Calculator'!$F$16,0)+IF($T29&lt;=0.005,'Debt Snowball Calculator'!$F$17,0)+IF($W29&lt;=0.005,'Debt Snowball Calculator'!$F$18,0)+IF($Z29&lt;=0.005,'Debt Snowball Calculator'!$F$19,0)+IF($AC29&lt;=0.005,'Debt Snowball Calculator'!$F$20,0)+IF($AF29&lt;=0.005,'Debt Snowball Calculator'!$F$21,0)+IF($AI29&lt;=0.005,'Debt Snowball Calculator'!$F$22,0))</f>
        <v>665</v>
      </c>
      <c r="D30" s="39" t="n">
        <f aca="false">IF($A30="","",MIN(IF($H29&lt;=0.005,99999,'Debt Snowball Calculator'!$H$13),IF($K29&lt;=0.005,99999,'Debt Snowball Calculator'!$H$14),IF($N29&lt;=0.005,99999,'Debt Snowball Calculator'!$H$15),IF($Q29&lt;=0.005,99999,'Debt Snowball Calculator'!$H$16),IF($T29&lt;=0.005,99999,'Debt Snowball Calculator'!$H$17),IF($W29&lt;=0.005,99999,'Debt Snowball Calculator'!$H$18),IF($Z29&lt;=0.005,99999,'Debt Snowball Calculator'!$H$19),IF($AC29&lt;=0.005,99999,'Debt Snowball Calculator'!$H$20),IF($AF29&lt;=0.005,99999,'Debt Snowball Calculator'!$H$21),IF($AI29&lt;=0.005,99999,'Debt Snowball Calculator'!$H$22)))</f>
        <v>5</v>
      </c>
      <c r="E30" s="17" t="str">
        <f aca="false">IF($A30="","",IF($D30&gt;=99999,"— All Paid Off —",INDEX('Debt Snowball Calculator'!$C$13:$C$22,MATCH($D30,'Debt Snowball Calculator'!$H$13:$H$22,0))))</f>
        <v>Car Loan</v>
      </c>
      <c r="F30" s="44" t="n">
        <f aca="false">IF($A30="","",IF($H29&lt;=0.005,0,MIN('Debt Snowball Calculator'!$F$13,$H29+G30)+IF('Debt Snowball Calculator'!$H$13=$D30,MIN($C30,MAX($H29-(MIN('Debt Snowball Calculator'!$F$13,$H29+G30)-G30),0)),0)))</f>
        <v>0</v>
      </c>
      <c r="G30" s="44" t="n">
        <f aca="false">IF($A30="","",$H29*('Debt Snowball Calculator'!$E$13/12))</f>
        <v>0</v>
      </c>
      <c r="H30" s="44" t="n">
        <f aca="false">IF($A30="","",MAX($H29-(F30-G30),0))</f>
        <v>0</v>
      </c>
      <c r="I30" s="44" t="n">
        <f aca="false">IF($A30="","",IF($K29&lt;=0.005,0,MIN('Debt Snowball Calculator'!$F$14,$K29+J30)+IF('Debt Snowball Calculator'!$H$14=$D30,MIN($C30,MAX($K29-(MIN('Debt Snowball Calculator'!$F$14,$K29+J30)-J30),0)),0)))</f>
        <v>0</v>
      </c>
      <c r="J30" s="44" t="n">
        <f aca="false">IF($A30="","",$K29*('Debt Snowball Calculator'!$E$14/12))</f>
        <v>0</v>
      </c>
      <c r="K30" s="44" t="n">
        <f aca="false">IF($A30="","",MAX($K29-(I30-J30),0))</f>
        <v>0</v>
      </c>
      <c r="L30" s="44" t="n">
        <f aca="false">IF($A30="","",IF($N29&lt;=0.005,0,MIN('Debt Snowball Calculator'!$F$15,$N29+M30)+IF('Debt Snowball Calculator'!$H$15=$D30,MIN($C30,MAX($N29-(MIN('Debt Snowball Calculator'!$F$15,$N29+M30)-M30),0)),0)))</f>
        <v>985</v>
      </c>
      <c r="M30" s="44" t="n">
        <f aca="false">IF($A30="","",$N29*('Debt Snowball Calculator'!$E$15/12))</f>
        <v>31.8010400890385</v>
      </c>
      <c r="N30" s="44" t="n">
        <f aca="false">IF($A30="","",MAX($N29-(L30-M30),0))</f>
        <v>4577.41670774792</v>
      </c>
      <c r="O30" s="44" t="n">
        <f aca="false">IF($A30="","",IF($Q29&lt;=0.005,0,MIN('Debt Snowball Calculator'!$F$16,$Q29+P30)+IF('Debt Snowball Calculator'!$H$16=$D30,MIN($C30,MAX($Q29-(MIN('Debt Snowball Calculator'!$F$16,$Q29+P30)-P30),0)),0)))</f>
        <v>0</v>
      </c>
      <c r="P30" s="44" t="n">
        <f aca="false">IF($A30="","",$Q29*('Debt Snowball Calculator'!$E$16/12))</f>
        <v>0</v>
      </c>
      <c r="Q30" s="44" t="n">
        <f aca="false">IF($A30="","",MAX($Q29-(O30-P30),0))</f>
        <v>0</v>
      </c>
      <c r="R30" s="44" t="n">
        <f aca="false">IF($A30="","",IF($T29&lt;=0.005,0,MIN('Debt Snowball Calculator'!$F$17,$T29+S30)+IF('Debt Snowball Calculator'!$H$17=$D30,MIN($C30,MAX($T29-(MIN('Debt Snowball Calculator'!$F$17,$T29+S30)-S30),0)),0)))</f>
        <v>0</v>
      </c>
      <c r="S30" s="44" t="n">
        <f aca="false">IF($A30="","",$T29*('Debt Snowball Calculator'!$E$17/12))</f>
        <v>0</v>
      </c>
      <c r="T30" s="44" t="n">
        <f aca="false">IF($A30="","",MAX($T29-(R30-S30),0))</f>
        <v>0</v>
      </c>
      <c r="U30" s="44" t="n">
        <f aca="false">IF($A30="","",IF($W29&lt;=0.005,0,MIN('Debt Snowball Calculator'!$F$18,$W29+V30)+IF('Debt Snowball Calculator'!$H$18=$D30,MIN($C30,MAX($W29-(MIN('Debt Snowball Calculator'!$F$18,$W29+V30)-V30),0)),0)))</f>
        <v>0</v>
      </c>
      <c r="V30" s="44" t="n">
        <f aca="false">IF($A30="","",$W29*('Debt Snowball Calculator'!$E$18/12))</f>
        <v>0</v>
      </c>
      <c r="W30" s="44" t="n">
        <f aca="false">IF($A30="","",MAX($W29-(U30-V30),0))</f>
        <v>0</v>
      </c>
      <c r="X30" s="44" t="n">
        <f aca="false">IF($A30="","",IF($Z29&lt;=0.005,0,MIN('Debt Snowball Calculator'!$F$19,$Z29+Y30)+IF('Debt Snowball Calculator'!$H$19=$D30,MIN($C30,MAX($Z29-(MIN('Debt Snowball Calculator'!$F$19,$Z29+Y30)-Y30),0)),0)))</f>
        <v>0</v>
      </c>
      <c r="Y30" s="44" t="n">
        <f aca="false">IF($A30="","",$Z29*('Debt Snowball Calculator'!$E$19/12))</f>
        <v>0</v>
      </c>
      <c r="Z30" s="44" t="n">
        <f aca="false">IF($A30="","",MAX($Z29-(X30-Y30),0))</f>
        <v>0</v>
      </c>
      <c r="AA30" s="44" t="n">
        <f aca="false">IF($A30="","",IF($AC29&lt;=0.005,0,MIN('Debt Snowball Calculator'!$F$20,$AC29+AB30)+IF('Debt Snowball Calculator'!$H$20=$D30,MIN($C30,MAX($AC29-(MIN('Debt Snowball Calculator'!$F$20,$AC29+AB30)-AB30),0)),0)))</f>
        <v>0</v>
      </c>
      <c r="AB30" s="44" t="n">
        <f aca="false">IF($A30="","",$AC29*('Debt Snowball Calculator'!$E$20/12))</f>
        <v>0</v>
      </c>
      <c r="AC30" s="44" t="n">
        <f aca="false">IF($A30="","",MAX($AC29-(AA30-AB30),0))</f>
        <v>0</v>
      </c>
      <c r="AD30" s="44" t="n">
        <f aca="false">IF($A30="","",IF($AF29&lt;=0.005,0,MIN('Debt Snowball Calculator'!$F$21,$AF29+AE30)+IF('Debt Snowball Calculator'!$H$21=$D30,MIN($C30,MAX($AF29-(MIN('Debt Snowball Calculator'!$F$21,$AF29+AE30)-AE30),0)),0)))</f>
        <v>0</v>
      </c>
      <c r="AE30" s="44" t="n">
        <f aca="false">IF($A30="","",$AF29*('Debt Snowball Calculator'!$E$21/12))</f>
        <v>0</v>
      </c>
      <c r="AF30" s="44" t="n">
        <f aca="false">IF($A30="","",MAX($AF29-(AD30-AE30),0))</f>
        <v>0</v>
      </c>
      <c r="AG30" s="44" t="n">
        <f aca="false">IF($A30="","",IF($AI29&lt;=0.005,0,MIN('Debt Snowball Calculator'!$F$22,$AI29+AH30)+IF('Debt Snowball Calculator'!$H$22=$D30,MIN($C30,MAX($AI29-(MIN('Debt Snowball Calculator'!$F$22,$AI29+AH30)-AH30),0)),0)))</f>
        <v>0</v>
      </c>
      <c r="AH30" s="44" t="n">
        <f aca="false">IF($A30="","",$AI29*('Debt Snowball Calculator'!$E$22/12))</f>
        <v>0</v>
      </c>
      <c r="AI30" s="44" t="n">
        <f aca="false">IF($A30="","",MAX($AI29-(AG30-AH30),0))</f>
        <v>0</v>
      </c>
      <c r="AJ30" s="44" t="n">
        <f aca="false">IF($A30="","",F30+I30+L30+O30+R30+U30+X30+AA30+AD30+AG30)</f>
        <v>985</v>
      </c>
      <c r="AK30" s="44" t="n">
        <f aca="false">IF($A30="","",G30+J30+M30+P30+S30+V30+Y30+AB30+AE30+AH30)</f>
        <v>31.8010400890385</v>
      </c>
      <c r="AL30" s="44" t="n">
        <f aca="false">IF($A30="","",H30+K30+N30+Q30+T30+W30+Z30+AC30+AF30+AI30)</f>
        <v>4577.41670774792</v>
      </c>
    </row>
    <row r="31" customFormat="false" ht="15" hidden="false" customHeight="false" outlineLevel="0" collapsed="false">
      <c r="A31" s="36" t="n">
        <f aca="false">IF($A30="","",IF(AND(ISNUMBER($AL30),$AL30&gt;0.005),$A30+1,""))</f>
        <v>27</v>
      </c>
      <c r="B31" s="37" t="n">
        <f aca="false">IF($A31="","",EDATE('Debt Snowball Calculator'!$C$8,$A31-1))</f>
        <v>47058</v>
      </c>
      <c r="C31" s="43" t="n">
        <f aca="false">IF($A31="","",'Debt Snowball Calculator'!$C$7+IF($H30&lt;=0.005,'Debt Snowball Calculator'!$F$13,0)+IF($K30&lt;=0.005,'Debt Snowball Calculator'!$F$14,0)+IF($N30&lt;=0.005,'Debt Snowball Calculator'!$F$15,0)+IF($Q30&lt;=0.005,'Debt Snowball Calculator'!$F$16,0)+IF($T30&lt;=0.005,'Debt Snowball Calculator'!$F$17,0)+IF($W30&lt;=0.005,'Debt Snowball Calculator'!$F$18,0)+IF($Z30&lt;=0.005,'Debt Snowball Calculator'!$F$19,0)+IF($AC30&lt;=0.005,'Debt Snowball Calculator'!$F$20,0)+IF($AF30&lt;=0.005,'Debt Snowball Calculator'!$F$21,0)+IF($AI30&lt;=0.005,'Debt Snowball Calculator'!$F$22,0))</f>
        <v>665</v>
      </c>
      <c r="D31" s="36" t="n">
        <f aca="false">IF($A31="","",MIN(IF($H30&lt;=0.005,99999,'Debt Snowball Calculator'!$H$13),IF($K30&lt;=0.005,99999,'Debt Snowball Calculator'!$H$14),IF($N30&lt;=0.005,99999,'Debt Snowball Calculator'!$H$15),IF($Q30&lt;=0.005,99999,'Debt Snowball Calculator'!$H$16),IF($T30&lt;=0.005,99999,'Debt Snowball Calculator'!$H$17),IF($W30&lt;=0.005,99999,'Debt Snowball Calculator'!$H$18),IF($Z30&lt;=0.005,99999,'Debt Snowball Calculator'!$H$19),IF($AC30&lt;=0.005,99999,'Debt Snowball Calculator'!$H$20),IF($AF30&lt;=0.005,99999,'Debt Snowball Calculator'!$H$21),IF($AI30&lt;=0.005,99999,'Debt Snowball Calculator'!$H$22)))</f>
        <v>5</v>
      </c>
      <c r="E31" s="10" t="str">
        <f aca="false">IF($A31="","",IF($D31&gt;=99999,"— All Paid Off —",INDEX('Debt Snowball Calculator'!$C$13:$C$22,MATCH($D31,'Debt Snowball Calculator'!$H$13:$H$22,0))))</f>
        <v>Car Loan</v>
      </c>
      <c r="F31" s="43" t="n">
        <f aca="false">IF($A31="","",IF($H30&lt;=0.005,0,MIN('Debt Snowball Calculator'!$F$13,$H30+G31)+IF('Debt Snowball Calculator'!$H$13=$D31,MIN($C31,MAX($H30-(MIN('Debt Snowball Calculator'!$F$13,$H30+G31)-G31),0)),0)))</f>
        <v>0</v>
      </c>
      <c r="G31" s="43" t="n">
        <f aca="false">IF($A31="","",$H30*('Debt Snowball Calculator'!$E$13/12))</f>
        <v>0</v>
      </c>
      <c r="H31" s="43" t="n">
        <f aca="false">IF($A31="","",MAX($H30-(F31-G31),0))</f>
        <v>0</v>
      </c>
      <c r="I31" s="43" t="n">
        <f aca="false">IF($A31="","",IF($K30&lt;=0.005,0,MIN('Debt Snowball Calculator'!$F$14,$K30+J31)+IF('Debt Snowball Calculator'!$H$14=$D31,MIN($C31,MAX($K30-(MIN('Debt Snowball Calculator'!$F$14,$K30+J31)-J31),0)),0)))</f>
        <v>0</v>
      </c>
      <c r="J31" s="43" t="n">
        <f aca="false">IF($A31="","",$K30*('Debt Snowball Calculator'!$E$14/12))</f>
        <v>0</v>
      </c>
      <c r="K31" s="43" t="n">
        <f aca="false">IF($A31="","",MAX($K30-(I31-J31),0))</f>
        <v>0</v>
      </c>
      <c r="L31" s="43" t="n">
        <f aca="false">IF($A31="","",IF($N30&lt;=0.005,0,MIN('Debt Snowball Calculator'!$F$15,$N30+M31)+IF('Debt Snowball Calculator'!$H$15=$D31,MIN($C31,MAX($N30-(MIN('Debt Snowball Calculator'!$F$15,$N30+M31)-M31),0)),0)))</f>
        <v>985</v>
      </c>
      <c r="M31" s="43" t="n">
        <f aca="false">IF($A31="","",$N30*('Debt Snowball Calculator'!$E$15/12))</f>
        <v>26.3201460695505</v>
      </c>
      <c r="N31" s="43" t="n">
        <f aca="false">IF($A31="","",MAX($N30-(L31-M31),0))</f>
        <v>3618.73685381747</v>
      </c>
      <c r="O31" s="43" t="n">
        <f aca="false">IF($A31="","",IF($Q30&lt;=0.005,0,MIN('Debt Snowball Calculator'!$F$16,$Q30+P31)+IF('Debt Snowball Calculator'!$H$16=$D31,MIN($C31,MAX($Q30-(MIN('Debt Snowball Calculator'!$F$16,$Q30+P31)-P31),0)),0)))</f>
        <v>0</v>
      </c>
      <c r="P31" s="43" t="n">
        <f aca="false">IF($A31="","",$Q30*('Debt Snowball Calculator'!$E$16/12))</f>
        <v>0</v>
      </c>
      <c r="Q31" s="43" t="n">
        <f aca="false">IF($A31="","",MAX($Q30-(O31-P31),0))</f>
        <v>0</v>
      </c>
      <c r="R31" s="43" t="n">
        <f aca="false">IF($A31="","",IF($T30&lt;=0.005,0,MIN('Debt Snowball Calculator'!$F$17,$T30+S31)+IF('Debt Snowball Calculator'!$H$17=$D31,MIN($C31,MAX($T30-(MIN('Debt Snowball Calculator'!$F$17,$T30+S31)-S31),0)),0)))</f>
        <v>0</v>
      </c>
      <c r="S31" s="43" t="n">
        <f aca="false">IF($A31="","",$T30*('Debt Snowball Calculator'!$E$17/12))</f>
        <v>0</v>
      </c>
      <c r="T31" s="43" t="n">
        <f aca="false">IF($A31="","",MAX($T30-(R31-S31),0))</f>
        <v>0</v>
      </c>
      <c r="U31" s="43" t="n">
        <f aca="false">IF($A31="","",IF($W30&lt;=0.005,0,MIN('Debt Snowball Calculator'!$F$18,$W30+V31)+IF('Debt Snowball Calculator'!$H$18=$D31,MIN($C31,MAX($W30-(MIN('Debt Snowball Calculator'!$F$18,$W30+V31)-V31),0)),0)))</f>
        <v>0</v>
      </c>
      <c r="V31" s="43" t="n">
        <f aca="false">IF($A31="","",$W30*('Debt Snowball Calculator'!$E$18/12))</f>
        <v>0</v>
      </c>
      <c r="W31" s="43" t="n">
        <f aca="false">IF($A31="","",MAX($W30-(U31-V31),0))</f>
        <v>0</v>
      </c>
      <c r="X31" s="43" t="n">
        <f aca="false">IF($A31="","",IF($Z30&lt;=0.005,0,MIN('Debt Snowball Calculator'!$F$19,$Z30+Y31)+IF('Debt Snowball Calculator'!$H$19=$D31,MIN($C31,MAX($Z30-(MIN('Debt Snowball Calculator'!$F$19,$Z30+Y31)-Y31),0)),0)))</f>
        <v>0</v>
      </c>
      <c r="Y31" s="43" t="n">
        <f aca="false">IF($A31="","",$Z30*('Debt Snowball Calculator'!$E$19/12))</f>
        <v>0</v>
      </c>
      <c r="Z31" s="43" t="n">
        <f aca="false">IF($A31="","",MAX($Z30-(X31-Y31),0))</f>
        <v>0</v>
      </c>
      <c r="AA31" s="43" t="n">
        <f aca="false">IF($A31="","",IF($AC30&lt;=0.005,0,MIN('Debt Snowball Calculator'!$F$20,$AC30+AB31)+IF('Debt Snowball Calculator'!$H$20=$D31,MIN($C31,MAX($AC30-(MIN('Debt Snowball Calculator'!$F$20,$AC30+AB31)-AB31),0)),0)))</f>
        <v>0</v>
      </c>
      <c r="AB31" s="43" t="n">
        <f aca="false">IF($A31="","",$AC30*('Debt Snowball Calculator'!$E$20/12))</f>
        <v>0</v>
      </c>
      <c r="AC31" s="43" t="n">
        <f aca="false">IF($A31="","",MAX($AC30-(AA31-AB31),0))</f>
        <v>0</v>
      </c>
      <c r="AD31" s="43" t="n">
        <f aca="false">IF($A31="","",IF($AF30&lt;=0.005,0,MIN('Debt Snowball Calculator'!$F$21,$AF30+AE31)+IF('Debt Snowball Calculator'!$H$21=$D31,MIN($C31,MAX($AF30-(MIN('Debt Snowball Calculator'!$F$21,$AF30+AE31)-AE31),0)),0)))</f>
        <v>0</v>
      </c>
      <c r="AE31" s="43" t="n">
        <f aca="false">IF($A31="","",$AF30*('Debt Snowball Calculator'!$E$21/12))</f>
        <v>0</v>
      </c>
      <c r="AF31" s="43" t="n">
        <f aca="false">IF($A31="","",MAX($AF30-(AD31-AE31),0))</f>
        <v>0</v>
      </c>
      <c r="AG31" s="43" t="n">
        <f aca="false">IF($A31="","",IF($AI30&lt;=0.005,0,MIN('Debt Snowball Calculator'!$F$22,$AI30+AH31)+IF('Debt Snowball Calculator'!$H$22=$D31,MIN($C31,MAX($AI30-(MIN('Debt Snowball Calculator'!$F$22,$AI30+AH31)-AH31),0)),0)))</f>
        <v>0</v>
      </c>
      <c r="AH31" s="43" t="n">
        <f aca="false">IF($A31="","",$AI30*('Debt Snowball Calculator'!$E$22/12))</f>
        <v>0</v>
      </c>
      <c r="AI31" s="43" t="n">
        <f aca="false">IF($A31="","",MAX($AI30-(AG31-AH31),0))</f>
        <v>0</v>
      </c>
      <c r="AJ31" s="43" t="n">
        <f aca="false">IF($A31="","",F31+I31+L31+O31+R31+U31+X31+AA31+AD31+AG31)</f>
        <v>985</v>
      </c>
      <c r="AK31" s="43" t="n">
        <f aca="false">IF($A31="","",G31+J31+M31+P31+S31+V31+Y31+AB31+AE31+AH31)</f>
        <v>26.3201460695505</v>
      </c>
      <c r="AL31" s="43" t="n">
        <f aca="false">IF($A31="","",H31+K31+N31+Q31+T31+W31+Z31+AC31+AF31+AI31)</f>
        <v>3618.73685381747</v>
      </c>
    </row>
    <row r="32" customFormat="false" ht="15" hidden="false" customHeight="false" outlineLevel="0" collapsed="false">
      <c r="A32" s="39" t="n">
        <f aca="false">IF($A31="","",IF(AND(ISNUMBER($AL31),$AL31&gt;0.005),$A31+1,""))</f>
        <v>28</v>
      </c>
      <c r="B32" s="40" t="n">
        <f aca="false">IF($A32="","",EDATE('Debt Snowball Calculator'!$C$8,$A32-1))</f>
        <v>47088</v>
      </c>
      <c r="C32" s="44" t="n">
        <f aca="false">IF($A32="","",'Debt Snowball Calculator'!$C$7+IF($H31&lt;=0.005,'Debt Snowball Calculator'!$F$13,0)+IF($K31&lt;=0.005,'Debt Snowball Calculator'!$F$14,0)+IF($N31&lt;=0.005,'Debt Snowball Calculator'!$F$15,0)+IF($Q31&lt;=0.005,'Debt Snowball Calculator'!$F$16,0)+IF($T31&lt;=0.005,'Debt Snowball Calculator'!$F$17,0)+IF($W31&lt;=0.005,'Debt Snowball Calculator'!$F$18,0)+IF($Z31&lt;=0.005,'Debt Snowball Calculator'!$F$19,0)+IF($AC31&lt;=0.005,'Debt Snowball Calculator'!$F$20,0)+IF($AF31&lt;=0.005,'Debt Snowball Calculator'!$F$21,0)+IF($AI31&lt;=0.005,'Debt Snowball Calculator'!$F$22,0))</f>
        <v>665</v>
      </c>
      <c r="D32" s="39" t="n">
        <f aca="false">IF($A32="","",MIN(IF($H31&lt;=0.005,99999,'Debt Snowball Calculator'!$H$13),IF($K31&lt;=0.005,99999,'Debt Snowball Calculator'!$H$14),IF($N31&lt;=0.005,99999,'Debt Snowball Calculator'!$H$15),IF($Q31&lt;=0.005,99999,'Debt Snowball Calculator'!$H$16),IF($T31&lt;=0.005,99999,'Debt Snowball Calculator'!$H$17),IF($W31&lt;=0.005,99999,'Debt Snowball Calculator'!$H$18),IF($Z31&lt;=0.005,99999,'Debt Snowball Calculator'!$H$19),IF($AC31&lt;=0.005,99999,'Debt Snowball Calculator'!$H$20),IF($AF31&lt;=0.005,99999,'Debt Snowball Calculator'!$H$21),IF($AI31&lt;=0.005,99999,'Debt Snowball Calculator'!$H$22)))</f>
        <v>5</v>
      </c>
      <c r="E32" s="17" t="str">
        <f aca="false">IF($A32="","",IF($D32&gt;=99999,"— All Paid Off —",INDEX('Debt Snowball Calculator'!$C$13:$C$22,MATCH($D32,'Debt Snowball Calculator'!$H$13:$H$22,0))))</f>
        <v>Car Loan</v>
      </c>
      <c r="F32" s="44" t="n">
        <f aca="false">IF($A32="","",IF($H31&lt;=0.005,0,MIN('Debt Snowball Calculator'!$F$13,$H31+G32)+IF('Debt Snowball Calculator'!$H$13=$D32,MIN($C32,MAX($H31-(MIN('Debt Snowball Calculator'!$F$13,$H31+G32)-G32),0)),0)))</f>
        <v>0</v>
      </c>
      <c r="G32" s="44" t="n">
        <f aca="false">IF($A32="","",$H31*('Debt Snowball Calculator'!$E$13/12))</f>
        <v>0</v>
      </c>
      <c r="H32" s="44" t="n">
        <f aca="false">IF($A32="","",MAX($H31-(F32-G32),0))</f>
        <v>0</v>
      </c>
      <c r="I32" s="44" t="n">
        <f aca="false">IF($A32="","",IF($K31&lt;=0.005,0,MIN('Debt Snowball Calculator'!$F$14,$K31+J32)+IF('Debt Snowball Calculator'!$H$14=$D32,MIN($C32,MAX($K31-(MIN('Debt Snowball Calculator'!$F$14,$K31+J32)-J32),0)),0)))</f>
        <v>0</v>
      </c>
      <c r="J32" s="44" t="n">
        <f aca="false">IF($A32="","",$K31*('Debt Snowball Calculator'!$E$14/12))</f>
        <v>0</v>
      </c>
      <c r="K32" s="44" t="n">
        <f aca="false">IF($A32="","",MAX($K31-(I32-J32),0))</f>
        <v>0</v>
      </c>
      <c r="L32" s="44" t="n">
        <f aca="false">IF($A32="","",IF($N31&lt;=0.005,0,MIN('Debt Snowball Calculator'!$F$15,$N31+M32)+IF('Debt Snowball Calculator'!$H$15=$D32,MIN($C32,MAX($N31-(MIN('Debt Snowball Calculator'!$F$15,$N31+M32)-M32),0)),0)))</f>
        <v>985</v>
      </c>
      <c r="M32" s="44" t="n">
        <f aca="false">IF($A32="","",$N31*('Debt Snowball Calculator'!$E$15/12))</f>
        <v>20.8077369094504</v>
      </c>
      <c r="N32" s="44" t="n">
        <f aca="false">IF($A32="","",MAX($N31-(L32-M32),0))</f>
        <v>2654.54459072692</v>
      </c>
      <c r="O32" s="44" t="n">
        <f aca="false">IF($A32="","",IF($Q31&lt;=0.005,0,MIN('Debt Snowball Calculator'!$F$16,$Q31+P32)+IF('Debt Snowball Calculator'!$H$16=$D32,MIN($C32,MAX($Q31-(MIN('Debt Snowball Calculator'!$F$16,$Q31+P32)-P32),0)),0)))</f>
        <v>0</v>
      </c>
      <c r="P32" s="44" t="n">
        <f aca="false">IF($A32="","",$Q31*('Debt Snowball Calculator'!$E$16/12))</f>
        <v>0</v>
      </c>
      <c r="Q32" s="44" t="n">
        <f aca="false">IF($A32="","",MAX($Q31-(O32-P32),0))</f>
        <v>0</v>
      </c>
      <c r="R32" s="44" t="n">
        <f aca="false">IF($A32="","",IF($T31&lt;=0.005,0,MIN('Debt Snowball Calculator'!$F$17,$T31+S32)+IF('Debt Snowball Calculator'!$H$17=$D32,MIN($C32,MAX($T31-(MIN('Debt Snowball Calculator'!$F$17,$T31+S32)-S32),0)),0)))</f>
        <v>0</v>
      </c>
      <c r="S32" s="44" t="n">
        <f aca="false">IF($A32="","",$T31*('Debt Snowball Calculator'!$E$17/12))</f>
        <v>0</v>
      </c>
      <c r="T32" s="44" t="n">
        <f aca="false">IF($A32="","",MAX($T31-(R32-S32),0))</f>
        <v>0</v>
      </c>
      <c r="U32" s="44" t="n">
        <f aca="false">IF($A32="","",IF($W31&lt;=0.005,0,MIN('Debt Snowball Calculator'!$F$18,$W31+V32)+IF('Debt Snowball Calculator'!$H$18=$D32,MIN($C32,MAX($W31-(MIN('Debt Snowball Calculator'!$F$18,$W31+V32)-V32),0)),0)))</f>
        <v>0</v>
      </c>
      <c r="V32" s="44" t="n">
        <f aca="false">IF($A32="","",$W31*('Debt Snowball Calculator'!$E$18/12))</f>
        <v>0</v>
      </c>
      <c r="W32" s="44" t="n">
        <f aca="false">IF($A32="","",MAX($W31-(U32-V32),0))</f>
        <v>0</v>
      </c>
      <c r="X32" s="44" t="n">
        <f aca="false">IF($A32="","",IF($Z31&lt;=0.005,0,MIN('Debt Snowball Calculator'!$F$19,$Z31+Y32)+IF('Debt Snowball Calculator'!$H$19=$D32,MIN($C32,MAX($Z31-(MIN('Debt Snowball Calculator'!$F$19,$Z31+Y32)-Y32),0)),0)))</f>
        <v>0</v>
      </c>
      <c r="Y32" s="44" t="n">
        <f aca="false">IF($A32="","",$Z31*('Debt Snowball Calculator'!$E$19/12))</f>
        <v>0</v>
      </c>
      <c r="Z32" s="44" t="n">
        <f aca="false">IF($A32="","",MAX($Z31-(X32-Y32),0))</f>
        <v>0</v>
      </c>
      <c r="AA32" s="44" t="n">
        <f aca="false">IF($A32="","",IF($AC31&lt;=0.005,0,MIN('Debt Snowball Calculator'!$F$20,$AC31+AB32)+IF('Debt Snowball Calculator'!$H$20=$D32,MIN($C32,MAX($AC31-(MIN('Debt Snowball Calculator'!$F$20,$AC31+AB32)-AB32),0)),0)))</f>
        <v>0</v>
      </c>
      <c r="AB32" s="44" t="n">
        <f aca="false">IF($A32="","",$AC31*('Debt Snowball Calculator'!$E$20/12))</f>
        <v>0</v>
      </c>
      <c r="AC32" s="44" t="n">
        <f aca="false">IF($A32="","",MAX($AC31-(AA32-AB32),0))</f>
        <v>0</v>
      </c>
      <c r="AD32" s="44" t="n">
        <f aca="false">IF($A32="","",IF($AF31&lt;=0.005,0,MIN('Debt Snowball Calculator'!$F$21,$AF31+AE32)+IF('Debt Snowball Calculator'!$H$21=$D32,MIN($C32,MAX($AF31-(MIN('Debt Snowball Calculator'!$F$21,$AF31+AE32)-AE32),0)),0)))</f>
        <v>0</v>
      </c>
      <c r="AE32" s="44" t="n">
        <f aca="false">IF($A32="","",$AF31*('Debt Snowball Calculator'!$E$21/12))</f>
        <v>0</v>
      </c>
      <c r="AF32" s="44" t="n">
        <f aca="false">IF($A32="","",MAX($AF31-(AD32-AE32),0))</f>
        <v>0</v>
      </c>
      <c r="AG32" s="44" t="n">
        <f aca="false">IF($A32="","",IF($AI31&lt;=0.005,0,MIN('Debt Snowball Calculator'!$F$22,$AI31+AH32)+IF('Debt Snowball Calculator'!$H$22=$D32,MIN($C32,MAX($AI31-(MIN('Debt Snowball Calculator'!$F$22,$AI31+AH32)-AH32),0)),0)))</f>
        <v>0</v>
      </c>
      <c r="AH32" s="44" t="n">
        <f aca="false">IF($A32="","",$AI31*('Debt Snowball Calculator'!$E$22/12))</f>
        <v>0</v>
      </c>
      <c r="AI32" s="44" t="n">
        <f aca="false">IF($A32="","",MAX($AI31-(AG32-AH32),0))</f>
        <v>0</v>
      </c>
      <c r="AJ32" s="44" t="n">
        <f aca="false">IF($A32="","",F32+I32+L32+O32+R32+U32+X32+AA32+AD32+AG32)</f>
        <v>985</v>
      </c>
      <c r="AK32" s="44" t="n">
        <f aca="false">IF($A32="","",G32+J32+M32+P32+S32+V32+Y32+AB32+AE32+AH32)</f>
        <v>20.8077369094504</v>
      </c>
      <c r="AL32" s="44" t="n">
        <f aca="false">IF($A32="","",H32+K32+N32+Q32+T32+W32+Z32+AC32+AF32+AI32)</f>
        <v>2654.54459072692</v>
      </c>
    </row>
    <row r="33" customFormat="false" ht="15" hidden="false" customHeight="false" outlineLevel="0" collapsed="false">
      <c r="A33" s="36" t="n">
        <f aca="false">IF($A32="","",IF(AND(ISNUMBER($AL32),$AL32&gt;0.005),$A32+1,""))</f>
        <v>29</v>
      </c>
      <c r="B33" s="37" t="n">
        <f aca="false">IF($A33="","",EDATE('Debt Snowball Calculator'!$C$8,$A33-1))</f>
        <v>47119</v>
      </c>
      <c r="C33" s="43" t="n">
        <f aca="false">IF($A33="","",'Debt Snowball Calculator'!$C$7+IF($H32&lt;=0.005,'Debt Snowball Calculator'!$F$13,0)+IF($K32&lt;=0.005,'Debt Snowball Calculator'!$F$14,0)+IF($N32&lt;=0.005,'Debt Snowball Calculator'!$F$15,0)+IF($Q32&lt;=0.005,'Debt Snowball Calculator'!$F$16,0)+IF($T32&lt;=0.005,'Debt Snowball Calculator'!$F$17,0)+IF($W32&lt;=0.005,'Debt Snowball Calculator'!$F$18,0)+IF($Z32&lt;=0.005,'Debt Snowball Calculator'!$F$19,0)+IF($AC32&lt;=0.005,'Debt Snowball Calculator'!$F$20,0)+IF($AF32&lt;=0.005,'Debt Snowball Calculator'!$F$21,0)+IF($AI32&lt;=0.005,'Debt Snowball Calculator'!$F$22,0))</f>
        <v>665</v>
      </c>
      <c r="D33" s="36" t="n">
        <f aca="false">IF($A33="","",MIN(IF($H32&lt;=0.005,99999,'Debt Snowball Calculator'!$H$13),IF($K32&lt;=0.005,99999,'Debt Snowball Calculator'!$H$14),IF($N32&lt;=0.005,99999,'Debt Snowball Calculator'!$H$15),IF($Q32&lt;=0.005,99999,'Debt Snowball Calculator'!$H$16),IF($T32&lt;=0.005,99999,'Debt Snowball Calculator'!$H$17),IF($W32&lt;=0.005,99999,'Debt Snowball Calculator'!$H$18),IF($Z32&lt;=0.005,99999,'Debt Snowball Calculator'!$H$19),IF($AC32&lt;=0.005,99999,'Debt Snowball Calculator'!$H$20),IF($AF32&lt;=0.005,99999,'Debt Snowball Calculator'!$H$21),IF($AI32&lt;=0.005,99999,'Debt Snowball Calculator'!$H$22)))</f>
        <v>5</v>
      </c>
      <c r="E33" s="10" t="str">
        <f aca="false">IF($A33="","",IF($D33&gt;=99999,"— All Paid Off —",INDEX('Debt Snowball Calculator'!$C$13:$C$22,MATCH($D33,'Debt Snowball Calculator'!$H$13:$H$22,0))))</f>
        <v>Car Loan</v>
      </c>
      <c r="F33" s="43" t="n">
        <f aca="false">IF($A33="","",IF($H32&lt;=0.005,0,MIN('Debt Snowball Calculator'!$F$13,$H32+G33)+IF('Debt Snowball Calculator'!$H$13=$D33,MIN($C33,MAX($H32-(MIN('Debt Snowball Calculator'!$F$13,$H32+G33)-G33),0)),0)))</f>
        <v>0</v>
      </c>
      <c r="G33" s="43" t="n">
        <f aca="false">IF($A33="","",$H32*('Debt Snowball Calculator'!$E$13/12))</f>
        <v>0</v>
      </c>
      <c r="H33" s="43" t="n">
        <f aca="false">IF($A33="","",MAX($H32-(F33-G33),0))</f>
        <v>0</v>
      </c>
      <c r="I33" s="43" t="n">
        <f aca="false">IF($A33="","",IF($K32&lt;=0.005,0,MIN('Debt Snowball Calculator'!$F$14,$K32+J33)+IF('Debt Snowball Calculator'!$H$14=$D33,MIN($C33,MAX($K32-(MIN('Debt Snowball Calculator'!$F$14,$K32+J33)-J33),0)),0)))</f>
        <v>0</v>
      </c>
      <c r="J33" s="43" t="n">
        <f aca="false">IF($A33="","",$K32*('Debt Snowball Calculator'!$E$14/12))</f>
        <v>0</v>
      </c>
      <c r="K33" s="43" t="n">
        <f aca="false">IF($A33="","",MAX($K32-(I33-J33),0))</f>
        <v>0</v>
      </c>
      <c r="L33" s="43" t="n">
        <f aca="false">IF($A33="","",IF($N32&lt;=0.005,0,MIN('Debt Snowball Calculator'!$F$15,$N32+M33)+IF('Debt Snowball Calculator'!$H$15=$D33,MIN($C33,MAX($N32-(MIN('Debt Snowball Calculator'!$F$15,$N32+M33)-M33),0)),0)))</f>
        <v>985</v>
      </c>
      <c r="M33" s="43" t="n">
        <f aca="false">IF($A33="","",$N32*('Debt Snowball Calculator'!$E$15/12))</f>
        <v>15.2636313966798</v>
      </c>
      <c r="N33" s="43" t="n">
        <f aca="false">IF($A33="","",MAX($N32-(L33-M33),0))</f>
        <v>1684.8082221236</v>
      </c>
      <c r="O33" s="43" t="n">
        <f aca="false">IF($A33="","",IF($Q32&lt;=0.005,0,MIN('Debt Snowball Calculator'!$F$16,$Q32+P33)+IF('Debt Snowball Calculator'!$H$16=$D33,MIN($C33,MAX($Q32-(MIN('Debt Snowball Calculator'!$F$16,$Q32+P33)-P33),0)),0)))</f>
        <v>0</v>
      </c>
      <c r="P33" s="43" t="n">
        <f aca="false">IF($A33="","",$Q32*('Debt Snowball Calculator'!$E$16/12))</f>
        <v>0</v>
      </c>
      <c r="Q33" s="43" t="n">
        <f aca="false">IF($A33="","",MAX($Q32-(O33-P33),0))</f>
        <v>0</v>
      </c>
      <c r="R33" s="43" t="n">
        <f aca="false">IF($A33="","",IF($T32&lt;=0.005,0,MIN('Debt Snowball Calculator'!$F$17,$T32+S33)+IF('Debt Snowball Calculator'!$H$17=$D33,MIN($C33,MAX($T32-(MIN('Debt Snowball Calculator'!$F$17,$T32+S33)-S33),0)),0)))</f>
        <v>0</v>
      </c>
      <c r="S33" s="43" t="n">
        <f aca="false">IF($A33="","",$T32*('Debt Snowball Calculator'!$E$17/12))</f>
        <v>0</v>
      </c>
      <c r="T33" s="43" t="n">
        <f aca="false">IF($A33="","",MAX($T32-(R33-S33),0))</f>
        <v>0</v>
      </c>
      <c r="U33" s="43" t="n">
        <f aca="false">IF($A33="","",IF($W32&lt;=0.005,0,MIN('Debt Snowball Calculator'!$F$18,$W32+V33)+IF('Debt Snowball Calculator'!$H$18=$D33,MIN($C33,MAX($W32-(MIN('Debt Snowball Calculator'!$F$18,$W32+V33)-V33),0)),0)))</f>
        <v>0</v>
      </c>
      <c r="V33" s="43" t="n">
        <f aca="false">IF($A33="","",$W32*('Debt Snowball Calculator'!$E$18/12))</f>
        <v>0</v>
      </c>
      <c r="W33" s="43" t="n">
        <f aca="false">IF($A33="","",MAX($W32-(U33-V33),0))</f>
        <v>0</v>
      </c>
      <c r="X33" s="43" t="n">
        <f aca="false">IF($A33="","",IF($Z32&lt;=0.005,0,MIN('Debt Snowball Calculator'!$F$19,$Z32+Y33)+IF('Debt Snowball Calculator'!$H$19=$D33,MIN($C33,MAX($Z32-(MIN('Debt Snowball Calculator'!$F$19,$Z32+Y33)-Y33),0)),0)))</f>
        <v>0</v>
      </c>
      <c r="Y33" s="43" t="n">
        <f aca="false">IF($A33="","",$Z32*('Debt Snowball Calculator'!$E$19/12))</f>
        <v>0</v>
      </c>
      <c r="Z33" s="43" t="n">
        <f aca="false">IF($A33="","",MAX($Z32-(X33-Y33),0))</f>
        <v>0</v>
      </c>
      <c r="AA33" s="43" t="n">
        <f aca="false">IF($A33="","",IF($AC32&lt;=0.005,0,MIN('Debt Snowball Calculator'!$F$20,$AC32+AB33)+IF('Debt Snowball Calculator'!$H$20=$D33,MIN($C33,MAX($AC32-(MIN('Debt Snowball Calculator'!$F$20,$AC32+AB33)-AB33),0)),0)))</f>
        <v>0</v>
      </c>
      <c r="AB33" s="43" t="n">
        <f aca="false">IF($A33="","",$AC32*('Debt Snowball Calculator'!$E$20/12))</f>
        <v>0</v>
      </c>
      <c r="AC33" s="43" t="n">
        <f aca="false">IF($A33="","",MAX($AC32-(AA33-AB33),0))</f>
        <v>0</v>
      </c>
      <c r="AD33" s="43" t="n">
        <f aca="false">IF($A33="","",IF($AF32&lt;=0.005,0,MIN('Debt Snowball Calculator'!$F$21,$AF32+AE33)+IF('Debt Snowball Calculator'!$H$21=$D33,MIN($C33,MAX($AF32-(MIN('Debt Snowball Calculator'!$F$21,$AF32+AE33)-AE33),0)),0)))</f>
        <v>0</v>
      </c>
      <c r="AE33" s="43" t="n">
        <f aca="false">IF($A33="","",$AF32*('Debt Snowball Calculator'!$E$21/12))</f>
        <v>0</v>
      </c>
      <c r="AF33" s="43" t="n">
        <f aca="false">IF($A33="","",MAX($AF32-(AD33-AE33),0))</f>
        <v>0</v>
      </c>
      <c r="AG33" s="43" t="n">
        <f aca="false">IF($A33="","",IF($AI32&lt;=0.005,0,MIN('Debt Snowball Calculator'!$F$22,$AI32+AH33)+IF('Debt Snowball Calculator'!$H$22=$D33,MIN($C33,MAX($AI32-(MIN('Debt Snowball Calculator'!$F$22,$AI32+AH33)-AH33),0)),0)))</f>
        <v>0</v>
      </c>
      <c r="AH33" s="43" t="n">
        <f aca="false">IF($A33="","",$AI32*('Debt Snowball Calculator'!$E$22/12))</f>
        <v>0</v>
      </c>
      <c r="AI33" s="43" t="n">
        <f aca="false">IF($A33="","",MAX($AI32-(AG33-AH33),0))</f>
        <v>0</v>
      </c>
      <c r="AJ33" s="43" t="n">
        <f aca="false">IF($A33="","",F33+I33+L33+O33+R33+U33+X33+AA33+AD33+AG33)</f>
        <v>985</v>
      </c>
      <c r="AK33" s="43" t="n">
        <f aca="false">IF($A33="","",G33+J33+M33+P33+S33+V33+Y33+AB33+AE33+AH33)</f>
        <v>15.2636313966798</v>
      </c>
      <c r="AL33" s="43" t="n">
        <f aca="false">IF($A33="","",H33+K33+N33+Q33+T33+W33+Z33+AC33+AF33+AI33)</f>
        <v>1684.8082221236</v>
      </c>
    </row>
    <row r="34" customFormat="false" ht="15" hidden="false" customHeight="false" outlineLevel="0" collapsed="false">
      <c r="A34" s="39" t="n">
        <f aca="false">IF($A33="","",IF(AND(ISNUMBER($AL33),$AL33&gt;0.005),$A33+1,""))</f>
        <v>30</v>
      </c>
      <c r="B34" s="40" t="n">
        <f aca="false">IF($A34="","",EDATE('Debt Snowball Calculator'!$C$8,$A34-1))</f>
        <v>47150</v>
      </c>
      <c r="C34" s="44" t="n">
        <f aca="false">IF($A34="","",'Debt Snowball Calculator'!$C$7+IF($H33&lt;=0.005,'Debt Snowball Calculator'!$F$13,0)+IF($K33&lt;=0.005,'Debt Snowball Calculator'!$F$14,0)+IF($N33&lt;=0.005,'Debt Snowball Calculator'!$F$15,0)+IF($Q33&lt;=0.005,'Debt Snowball Calculator'!$F$16,0)+IF($T33&lt;=0.005,'Debt Snowball Calculator'!$F$17,0)+IF($W33&lt;=0.005,'Debt Snowball Calculator'!$F$18,0)+IF($Z33&lt;=0.005,'Debt Snowball Calculator'!$F$19,0)+IF($AC33&lt;=0.005,'Debt Snowball Calculator'!$F$20,0)+IF($AF33&lt;=0.005,'Debt Snowball Calculator'!$F$21,0)+IF($AI33&lt;=0.005,'Debt Snowball Calculator'!$F$22,0))</f>
        <v>665</v>
      </c>
      <c r="D34" s="39" t="n">
        <f aca="false">IF($A34="","",MIN(IF($H33&lt;=0.005,99999,'Debt Snowball Calculator'!$H$13),IF($K33&lt;=0.005,99999,'Debt Snowball Calculator'!$H$14),IF($N33&lt;=0.005,99999,'Debt Snowball Calculator'!$H$15),IF($Q33&lt;=0.005,99999,'Debt Snowball Calculator'!$H$16),IF($T33&lt;=0.005,99999,'Debt Snowball Calculator'!$H$17),IF($W33&lt;=0.005,99999,'Debt Snowball Calculator'!$H$18),IF($Z33&lt;=0.005,99999,'Debt Snowball Calculator'!$H$19),IF($AC33&lt;=0.005,99999,'Debt Snowball Calculator'!$H$20),IF($AF33&lt;=0.005,99999,'Debt Snowball Calculator'!$H$21),IF($AI33&lt;=0.005,99999,'Debt Snowball Calculator'!$H$22)))</f>
        <v>5</v>
      </c>
      <c r="E34" s="17" t="str">
        <f aca="false">IF($A34="","",IF($D34&gt;=99999,"— All Paid Off —",INDEX('Debt Snowball Calculator'!$C$13:$C$22,MATCH($D34,'Debt Snowball Calculator'!$H$13:$H$22,0))))</f>
        <v>Car Loan</v>
      </c>
      <c r="F34" s="44" t="n">
        <f aca="false">IF($A34="","",IF($H33&lt;=0.005,0,MIN('Debt Snowball Calculator'!$F$13,$H33+G34)+IF('Debt Snowball Calculator'!$H$13=$D34,MIN($C34,MAX($H33-(MIN('Debt Snowball Calculator'!$F$13,$H33+G34)-G34),0)),0)))</f>
        <v>0</v>
      </c>
      <c r="G34" s="44" t="n">
        <f aca="false">IF($A34="","",$H33*('Debt Snowball Calculator'!$E$13/12))</f>
        <v>0</v>
      </c>
      <c r="H34" s="44" t="n">
        <f aca="false">IF($A34="","",MAX($H33-(F34-G34),0))</f>
        <v>0</v>
      </c>
      <c r="I34" s="44" t="n">
        <f aca="false">IF($A34="","",IF($K33&lt;=0.005,0,MIN('Debt Snowball Calculator'!$F$14,$K33+J34)+IF('Debt Snowball Calculator'!$H$14=$D34,MIN($C34,MAX($K33-(MIN('Debt Snowball Calculator'!$F$14,$K33+J34)-J34),0)),0)))</f>
        <v>0</v>
      </c>
      <c r="J34" s="44" t="n">
        <f aca="false">IF($A34="","",$K33*('Debt Snowball Calculator'!$E$14/12))</f>
        <v>0</v>
      </c>
      <c r="K34" s="44" t="n">
        <f aca="false">IF($A34="","",MAX($K33-(I34-J34),0))</f>
        <v>0</v>
      </c>
      <c r="L34" s="44" t="n">
        <f aca="false">IF($A34="","",IF($N33&lt;=0.005,0,MIN('Debt Snowball Calculator'!$F$15,$N33+M34)+IF('Debt Snowball Calculator'!$H$15=$D34,MIN($C34,MAX($N33-(MIN('Debt Snowball Calculator'!$F$15,$N33+M34)-M34),0)),0)))</f>
        <v>985</v>
      </c>
      <c r="M34" s="44" t="n">
        <f aca="false">IF($A34="","",$N33*('Debt Snowball Calculator'!$E$15/12))</f>
        <v>9.68764727721068</v>
      </c>
      <c r="N34" s="44" t="n">
        <f aca="false">IF($A34="","",MAX($N33-(L34-M34),0))</f>
        <v>709.495869400806</v>
      </c>
      <c r="O34" s="44" t="n">
        <f aca="false">IF($A34="","",IF($Q33&lt;=0.005,0,MIN('Debt Snowball Calculator'!$F$16,$Q33+P34)+IF('Debt Snowball Calculator'!$H$16=$D34,MIN($C34,MAX($Q33-(MIN('Debt Snowball Calculator'!$F$16,$Q33+P34)-P34),0)),0)))</f>
        <v>0</v>
      </c>
      <c r="P34" s="44" t="n">
        <f aca="false">IF($A34="","",$Q33*('Debt Snowball Calculator'!$E$16/12))</f>
        <v>0</v>
      </c>
      <c r="Q34" s="44" t="n">
        <f aca="false">IF($A34="","",MAX($Q33-(O34-P34),0))</f>
        <v>0</v>
      </c>
      <c r="R34" s="44" t="n">
        <f aca="false">IF($A34="","",IF($T33&lt;=0.005,0,MIN('Debt Snowball Calculator'!$F$17,$T33+S34)+IF('Debt Snowball Calculator'!$H$17=$D34,MIN($C34,MAX($T33-(MIN('Debt Snowball Calculator'!$F$17,$T33+S34)-S34),0)),0)))</f>
        <v>0</v>
      </c>
      <c r="S34" s="44" t="n">
        <f aca="false">IF($A34="","",$T33*('Debt Snowball Calculator'!$E$17/12))</f>
        <v>0</v>
      </c>
      <c r="T34" s="44" t="n">
        <f aca="false">IF($A34="","",MAX($T33-(R34-S34),0))</f>
        <v>0</v>
      </c>
      <c r="U34" s="44" t="n">
        <f aca="false">IF($A34="","",IF($W33&lt;=0.005,0,MIN('Debt Snowball Calculator'!$F$18,$W33+V34)+IF('Debt Snowball Calculator'!$H$18=$D34,MIN($C34,MAX($W33-(MIN('Debt Snowball Calculator'!$F$18,$W33+V34)-V34),0)),0)))</f>
        <v>0</v>
      </c>
      <c r="V34" s="44" t="n">
        <f aca="false">IF($A34="","",$W33*('Debt Snowball Calculator'!$E$18/12))</f>
        <v>0</v>
      </c>
      <c r="W34" s="44" t="n">
        <f aca="false">IF($A34="","",MAX($W33-(U34-V34),0))</f>
        <v>0</v>
      </c>
      <c r="X34" s="44" t="n">
        <f aca="false">IF($A34="","",IF($Z33&lt;=0.005,0,MIN('Debt Snowball Calculator'!$F$19,$Z33+Y34)+IF('Debt Snowball Calculator'!$H$19=$D34,MIN($C34,MAX($Z33-(MIN('Debt Snowball Calculator'!$F$19,$Z33+Y34)-Y34),0)),0)))</f>
        <v>0</v>
      </c>
      <c r="Y34" s="44" t="n">
        <f aca="false">IF($A34="","",$Z33*('Debt Snowball Calculator'!$E$19/12))</f>
        <v>0</v>
      </c>
      <c r="Z34" s="44" t="n">
        <f aca="false">IF($A34="","",MAX($Z33-(X34-Y34),0))</f>
        <v>0</v>
      </c>
      <c r="AA34" s="44" t="n">
        <f aca="false">IF($A34="","",IF($AC33&lt;=0.005,0,MIN('Debt Snowball Calculator'!$F$20,$AC33+AB34)+IF('Debt Snowball Calculator'!$H$20=$D34,MIN($C34,MAX($AC33-(MIN('Debt Snowball Calculator'!$F$20,$AC33+AB34)-AB34),0)),0)))</f>
        <v>0</v>
      </c>
      <c r="AB34" s="44" t="n">
        <f aca="false">IF($A34="","",$AC33*('Debt Snowball Calculator'!$E$20/12))</f>
        <v>0</v>
      </c>
      <c r="AC34" s="44" t="n">
        <f aca="false">IF($A34="","",MAX($AC33-(AA34-AB34),0))</f>
        <v>0</v>
      </c>
      <c r="AD34" s="44" t="n">
        <f aca="false">IF($A34="","",IF($AF33&lt;=0.005,0,MIN('Debt Snowball Calculator'!$F$21,$AF33+AE34)+IF('Debt Snowball Calculator'!$H$21=$D34,MIN($C34,MAX($AF33-(MIN('Debt Snowball Calculator'!$F$21,$AF33+AE34)-AE34),0)),0)))</f>
        <v>0</v>
      </c>
      <c r="AE34" s="44" t="n">
        <f aca="false">IF($A34="","",$AF33*('Debt Snowball Calculator'!$E$21/12))</f>
        <v>0</v>
      </c>
      <c r="AF34" s="44" t="n">
        <f aca="false">IF($A34="","",MAX($AF33-(AD34-AE34),0))</f>
        <v>0</v>
      </c>
      <c r="AG34" s="44" t="n">
        <f aca="false">IF($A34="","",IF($AI33&lt;=0.005,0,MIN('Debt Snowball Calculator'!$F$22,$AI33+AH34)+IF('Debt Snowball Calculator'!$H$22=$D34,MIN($C34,MAX($AI33-(MIN('Debt Snowball Calculator'!$F$22,$AI33+AH34)-AH34),0)),0)))</f>
        <v>0</v>
      </c>
      <c r="AH34" s="44" t="n">
        <f aca="false">IF($A34="","",$AI33*('Debt Snowball Calculator'!$E$22/12))</f>
        <v>0</v>
      </c>
      <c r="AI34" s="44" t="n">
        <f aca="false">IF($A34="","",MAX($AI33-(AG34-AH34),0))</f>
        <v>0</v>
      </c>
      <c r="AJ34" s="44" t="n">
        <f aca="false">IF($A34="","",F34+I34+L34+O34+R34+U34+X34+AA34+AD34+AG34)</f>
        <v>985</v>
      </c>
      <c r="AK34" s="44" t="n">
        <f aca="false">IF($A34="","",G34+J34+M34+P34+S34+V34+Y34+AB34+AE34+AH34)</f>
        <v>9.68764727721068</v>
      </c>
      <c r="AL34" s="44" t="n">
        <f aca="false">IF($A34="","",H34+K34+N34+Q34+T34+W34+Z34+AC34+AF34+AI34)</f>
        <v>709.495869400806</v>
      </c>
    </row>
    <row r="35" customFormat="false" ht="15" hidden="false" customHeight="false" outlineLevel="0" collapsed="false">
      <c r="A35" s="36" t="n">
        <f aca="false">IF($A34="","",IF(AND(ISNUMBER($AL34),$AL34&gt;0.005),$A34+1,""))</f>
        <v>31</v>
      </c>
      <c r="B35" s="37" t="n">
        <f aca="false">IF($A35="","",EDATE('Debt Snowball Calculator'!$C$8,$A35-1))</f>
        <v>47178</v>
      </c>
      <c r="C35" s="43" t="n">
        <f aca="false">IF($A35="","",'Debt Snowball Calculator'!$C$7+IF($H34&lt;=0.005,'Debt Snowball Calculator'!$F$13,0)+IF($K34&lt;=0.005,'Debt Snowball Calculator'!$F$14,0)+IF($N34&lt;=0.005,'Debt Snowball Calculator'!$F$15,0)+IF($Q34&lt;=0.005,'Debt Snowball Calculator'!$F$16,0)+IF($T34&lt;=0.005,'Debt Snowball Calculator'!$F$17,0)+IF($W34&lt;=0.005,'Debt Snowball Calculator'!$F$18,0)+IF($Z34&lt;=0.005,'Debt Snowball Calculator'!$F$19,0)+IF($AC34&lt;=0.005,'Debt Snowball Calculator'!$F$20,0)+IF($AF34&lt;=0.005,'Debt Snowball Calculator'!$F$21,0)+IF($AI34&lt;=0.005,'Debt Snowball Calculator'!$F$22,0))</f>
        <v>665</v>
      </c>
      <c r="D35" s="36" t="n">
        <f aca="false">IF($A35="","",MIN(IF($H34&lt;=0.005,99999,'Debt Snowball Calculator'!$H$13),IF($K34&lt;=0.005,99999,'Debt Snowball Calculator'!$H$14),IF($N34&lt;=0.005,99999,'Debt Snowball Calculator'!$H$15),IF($Q34&lt;=0.005,99999,'Debt Snowball Calculator'!$H$16),IF($T34&lt;=0.005,99999,'Debt Snowball Calculator'!$H$17),IF($W34&lt;=0.005,99999,'Debt Snowball Calculator'!$H$18),IF($Z34&lt;=0.005,99999,'Debt Snowball Calculator'!$H$19),IF($AC34&lt;=0.005,99999,'Debt Snowball Calculator'!$H$20),IF($AF34&lt;=0.005,99999,'Debt Snowball Calculator'!$H$21),IF($AI34&lt;=0.005,99999,'Debt Snowball Calculator'!$H$22)))</f>
        <v>5</v>
      </c>
      <c r="E35" s="10" t="str">
        <f aca="false">IF($A35="","",IF($D35&gt;=99999,"— All Paid Off —",INDEX('Debt Snowball Calculator'!$C$13:$C$22,MATCH($D35,'Debt Snowball Calculator'!$H$13:$H$22,0))))</f>
        <v>Car Loan</v>
      </c>
      <c r="F35" s="43" t="n">
        <f aca="false">IF($A35="","",IF($H34&lt;=0.005,0,MIN('Debt Snowball Calculator'!$F$13,$H34+G35)+IF('Debt Snowball Calculator'!$H$13=$D35,MIN($C35,MAX($H34-(MIN('Debt Snowball Calculator'!$F$13,$H34+G35)-G35),0)),0)))</f>
        <v>0</v>
      </c>
      <c r="G35" s="43" t="n">
        <f aca="false">IF($A35="","",$H34*('Debt Snowball Calculator'!$E$13/12))</f>
        <v>0</v>
      </c>
      <c r="H35" s="43" t="n">
        <f aca="false">IF($A35="","",MAX($H34-(F35-G35),0))</f>
        <v>0</v>
      </c>
      <c r="I35" s="43" t="n">
        <f aca="false">IF($A35="","",IF($K34&lt;=0.005,0,MIN('Debt Snowball Calculator'!$F$14,$K34+J35)+IF('Debt Snowball Calculator'!$H$14=$D35,MIN($C35,MAX($K34-(MIN('Debt Snowball Calculator'!$F$14,$K34+J35)-J35),0)),0)))</f>
        <v>0</v>
      </c>
      <c r="J35" s="43" t="n">
        <f aca="false">IF($A35="","",$K34*('Debt Snowball Calculator'!$E$14/12))</f>
        <v>0</v>
      </c>
      <c r="K35" s="43" t="n">
        <f aca="false">IF($A35="","",MAX($K34-(I35-J35),0))</f>
        <v>0</v>
      </c>
      <c r="L35" s="43" t="n">
        <f aca="false">IF($A35="","",IF($N34&lt;=0.005,0,MIN('Debt Snowball Calculator'!$F$15,$N34+M35)+IF('Debt Snowball Calculator'!$H$15=$D35,MIN($C35,MAX($N34-(MIN('Debt Snowball Calculator'!$F$15,$N34+M35)-M35),0)),0)))</f>
        <v>713.575470649861</v>
      </c>
      <c r="M35" s="43" t="n">
        <f aca="false">IF($A35="","",$N34*('Debt Snowball Calculator'!$E$15/12))</f>
        <v>4.07960124905464</v>
      </c>
      <c r="N35" s="43" t="n">
        <f aca="false">IF($A35="","",MAX($N34-(L35-M35),0))</f>
        <v>0</v>
      </c>
      <c r="O35" s="43" t="n">
        <f aca="false">IF($A35="","",IF($Q34&lt;=0.005,0,MIN('Debt Snowball Calculator'!$F$16,$Q34+P35)+IF('Debt Snowball Calculator'!$H$16=$D35,MIN($C35,MAX($Q34-(MIN('Debt Snowball Calculator'!$F$16,$Q34+P35)-P35),0)),0)))</f>
        <v>0</v>
      </c>
      <c r="P35" s="43" t="n">
        <f aca="false">IF($A35="","",$Q34*('Debt Snowball Calculator'!$E$16/12))</f>
        <v>0</v>
      </c>
      <c r="Q35" s="43" t="n">
        <f aca="false">IF($A35="","",MAX($Q34-(O35-P35),0))</f>
        <v>0</v>
      </c>
      <c r="R35" s="43" t="n">
        <f aca="false">IF($A35="","",IF($T34&lt;=0.005,0,MIN('Debt Snowball Calculator'!$F$17,$T34+S35)+IF('Debt Snowball Calculator'!$H$17=$D35,MIN($C35,MAX($T34-(MIN('Debt Snowball Calculator'!$F$17,$T34+S35)-S35),0)),0)))</f>
        <v>0</v>
      </c>
      <c r="S35" s="43" t="n">
        <f aca="false">IF($A35="","",$T34*('Debt Snowball Calculator'!$E$17/12))</f>
        <v>0</v>
      </c>
      <c r="T35" s="43" t="n">
        <f aca="false">IF($A35="","",MAX($T34-(R35-S35),0))</f>
        <v>0</v>
      </c>
      <c r="U35" s="43" t="n">
        <f aca="false">IF($A35="","",IF($W34&lt;=0.005,0,MIN('Debt Snowball Calculator'!$F$18,$W34+V35)+IF('Debt Snowball Calculator'!$H$18=$D35,MIN($C35,MAX($W34-(MIN('Debt Snowball Calculator'!$F$18,$W34+V35)-V35),0)),0)))</f>
        <v>0</v>
      </c>
      <c r="V35" s="43" t="n">
        <f aca="false">IF($A35="","",$W34*('Debt Snowball Calculator'!$E$18/12))</f>
        <v>0</v>
      </c>
      <c r="W35" s="43" t="n">
        <f aca="false">IF($A35="","",MAX($W34-(U35-V35),0))</f>
        <v>0</v>
      </c>
      <c r="X35" s="43" t="n">
        <f aca="false">IF($A35="","",IF($Z34&lt;=0.005,0,MIN('Debt Snowball Calculator'!$F$19,$Z34+Y35)+IF('Debt Snowball Calculator'!$H$19=$D35,MIN($C35,MAX($Z34-(MIN('Debt Snowball Calculator'!$F$19,$Z34+Y35)-Y35),0)),0)))</f>
        <v>0</v>
      </c>
      <c r="Y35" s="43" t="n">
        <f aca="false">IF($A35="","",$Z34*('Debt Snowball Calculator'!$E$19/12))</f>
        <v>0</v>
      </c>
      <c r="Z35" s="43" t="n">
        <f aca="false">IF($A35="","",MAX($Z34-(X35-Y35),0))</f>
        <v>0</v>
      </c>
      <c r="AA35" s="43" t="n">
        <f aca="false">IF($A35="","",IF($AC34&lt;=0.005,0,MIN('Debt Snowball Calculator'!$F$20,$AC34+AB35)+IF('Debt Snowball Calculator'!$H$20=$D35,MIN($C35,MAX($AC34-(MIN('Debt Snowball Calculator'!$F$20,$AC34+AB35)-AB35),0)),0)))</f>
        <v>0</v>
      </c>
      <c r="AB35" s="43" t="n">
        <f aca="false">IF($A35="","",$AC34*('Debt Snowball Calculator'!$E$20/12))</f>
        <v>0</v>
      </c>
      <c r="AC35" s="43" t="n">
        <f aca="false">IF($A35="","",MAX($AC34-(AA35-AB35),0))</f>
        <v>0</v>
      </c>
      <c r="AD35" s="43" t="n">
        <f aca="false">IF($A35="","",IF($AF34&lt;=0.005,0,MIN('Debt Snowball Calculator'!$F$21,$AF34+AE35)+IF('Debt Snowball Calculator'!$H$21=$D35,MIN($C35,MAX($AF34-(MIN('Debt Snowball Calculator'!$F$21,$AF34+AE35)-AE35),0)),0)))</f>
        <v>0</v>
      </c>
      <c r="AE35" s="43" t="n">
        <f aca="false">IF($A35="","",$AF34*('Debt Snowball Calculator'!$E$21/12))</f>
        <v>0</v>
      </c>
      <c r="AF35" s="43" t="n">
        <f aca="false">IF($A35="","",MAX($AF34-(AD35-AE35),0))</f>
        <v>0</v>
      </c>
      <c r="AG35" s="43" t="n">
        <f aca="false">IF($A35="","",IF($AI34&lt;=0.005,0,MIN('Debt Snowball Calculator'!$F$22,$AI34+AH35)+IF('Debt Snowball Calculator'!$H$22=$D35,MIN($C35,MAX($AI34-(MIN('Debt Snowball Calculator'!$F$22,$AI34+AH35)-AH35),0)),0)))</f>
        <v>0</v>
      </c>
      <c r="AH35" s="43" t="n">
        <f aca="false">IF($A35="","",$AI34*('Debt Snowball Calculator'!$E$22/12))</f>
        <v>0</v>
      </c>
      <c r="AI35" s="43" t="n">
        <f aca="false">IF($A35="","",MAX($AI34-(AG35-AH35),0))</f>
        <v>0</v>
      </c>
      <c r="AJ35" s="43" t="n">
        <f aca="false">IF($A35="","",F35+I35+L35+O35+R35+U35+X35+AA35+AD35+AG35)</f>
        <v>713.575470649861</v>
      </c>
      <c r="AK35" s="43" t="n">
        <f aca="false">IF($A35="","",G35+J35+M35+P35+S35+V35+Y35+AB35+AE35+AH35)</f>
        <v>4.07960124905464</v>
      </c>
      <c r="AL35" s="43" t="n">
        <f aca="false">IF($A35="","",H35+K35+N35+Q35+T35+W35+Z35+AC35+AF35+AI35)</f>
        <v>0</v>
      </c>
    </row>
    <row r="36" customFormat="false" ht="15" hidden="false" customHeight="false" outlineLevel="0" collapsed="false">
      <c r="A36" s="39" t="str">
        <f aca="false">IF($A35="","",IF(AND(ISNUMBER($AL35),$AL35&gt;0.005),$A35+1,""))</f>
        <v/>
      </c>
      <c r="B36" s="40" t="str">
        <f aca="false">IF($A36="","",EDATE('Debt Snowball Calculator'!$C$8,$A36-1))</f>
        <v/>
      </c>
      <c r="C36" s="44" t="str">
        <f aca="false">IF($A36="","",'Debt Snowball Calculator'!$C$7+IF($H35&lt;=0.005,'Debt Snowball Calculator'!$F$13,0)+IF($K35&lt;=0.005,'Debt Snowball Calculator'!$F$14,0)+IF($N35&lt;=0.005,'Debt Snowball Calculator'!$F$15,0)+IF($Q35&lt;=0.005,'Debt Snowball Calculator'!$F$16,0)+IF($T35&lt;=0.005,'Debt Snowball Calculator'!$F$17,0)+IF($W35&lt;=0.005,'Debt Snowball Calculator'!$F$18,0)+IF($Z35&lt;=0.005,'Debt Snowball Calculator'!$F$19,0)+IF($AC35&lt;=0.005,'Debt Snowball Calculator'!$F$20,0)+IF($AF35&lt;=0.005,'Debt Snowball Calculator'!$F$21,0)+IF($AI35&lt;=0.005,'Debt Snowball Calculator'!$F$22,0))</f>
        <v/>
      </c>
      <c r="D36" s="39" t="str">
        <f aca="false">IF($A36="","",MIN(IF($H35&lt;=0.005,99999,'Debt Snowball Calculator'!$H$13),IF($K35&lt;=0.005,99999,'Debt Snowball Calculator'!$H$14),IF($N35&lt;=0.005,99999,'Debt Snowball Calculator'!$H$15),IF($Q35&lt;=0.005,99999,'Debt Snowball Calculator'!$H$16),IF($T35&lt;=0.005,99999,'Debt Snowball Calculator'!$H$17),IF($W35&lt;=0.005,99999,'Debt Snowball Calculator'!$H$18),IF($Z35&lt;=0.005,99999,'Debt Snowball Calculator'!$H$19),IF($AC35&lt;=0.005,99999,'Debt Snowball Calculator'!$H$20),IF($AF35&lt;=0.005,99999,'Debt Snowball Calculator'!$H$21),IF($AI35&lt;=0.005,99999,'Debt Snowball Calculator'!$H$22)))</f>
        <v/>
      </c>
      <c r="E36" s="17" t="str">
        <f aca="false">IF($A36="","",IF($D36&gt;=99999,"— All Paid Off —",INDEX('Debt Snowball Calculator'!$C$13:$C$22,MATCH($D36,'Debt Snowball Calculator'!$H$13:$H$22,0))))</f>
        <v/>
      </c>
      <c r="F36" s="44" t="str">
        <f aca="false">IF($A36="","",IF($H35&lt;=0.005,0,MIN('Debt Snowball Calculator'!$F$13,$H35+G36)+IF('Debt Snowball Calculator'!$H$13=$D36,MIN($C36,MAX($H35-(MIN('Debt Snowball Calculator'!$F$13,$H35+G36)-G36),0)),0)))</f>
        <v/>
      </c>
      <c r="G36" s="44" t="str">
        <f aca="false">IF($A36="","",$H35*('Debt Snowball Calculator'!$E$13/12))</f>
        <v/>
      </c>
      <c r="H36" s="44" t="str">
        <f aca="false">IF($A36="","",MAX($H35-(F36-G36),0))</f>
        <v/>
      </c>
      <c r="I36" s="44" t="str">
        <f aca="false">IF($A36="","",IF($K35&lt;=0.005,0,MIN('Debt Snowball Calculator'!$F$14,$K35+J36)+IF('Debt Snowball Calculator'!$H$14=$D36,MIN($C36,MAX($K35-(MIN('Debt Snowball Calculator'!$F$14,$K35+J36)-J36),0)),0)))</f>
        <v/>
      </c>
      <c r="J36" s="44" t="str">
        <f aca="false">IF($A36="","",$K35*('Debt Snowball Calculator'!$E$14/12))</f>
        <v/>
      </c>
      <c r="K36" s="44" t="str">
        <f aca="false">IF($A36="","",MAX($K35-(I36-J36),0))</f>
        <v/>
      </c>
      <c r="L36" s="44" t="str">
        <f aca="false">IF($A36="","",IF($N35&lt;=0.005,0,MIN('Debt Snowball Calculator'!$F$15,$N35+M36)+IF('Debt Snowball Calculator'!$H$15=$D36,MIN($C36,MAX($N35-(MIN('Debt Snowball Calculator'!$F$15,$N35+M36)-M36),0)),0)))</f>
        <v/>
      </c>
      <c r="M36" s="44" t="str">
        <f aca="false">IF($A36="","",$N35*('Debt Snowball Calculator'!$E$15/12))</f>
        <v/>
      </c>
      <c r="N36" s="44" t="str">
        <f aca="false">IF($A36="","",MAX($N35-(L36-M36),0))</f>
        <v/>
      </c>
      <c r="O36" s="44" t="str">
        <f aca="false">IF($A36="","",IF($Q35&lt;=0.005,0,MIN('Debt Snowball Calculator'!$F$16,$Q35+P36)+IF('Debt Snowball Calculator'!$H$16=$D36,MIN($C36,MAX($Q35-(MIN('Debt Snowball Calculator'!$F$16,$Q35+P36)-P36),0)),0)))</f>
        <v/>
      </c>
      <c r="P36" s="44" t="str">
        <f aca="false">IF($A36="","",$Q35*('Debt Snowball Calculator'!$E$16/12))</f>
        <v/>
      </c>
      <c r="Q36" s="44" t="str">
        <f aca="false">IF($A36="","",MAX($Q35-(O36-P36),0))</f>
        <v/>
      </c>
      <c r="R36" s="44" t="str">
        <f aca="false">IF($A36="","",IF($T35&lt;=0.005,0,MIN('Debt Snowball Calculator'!$F$17,$T35+S36)+IF('Debt Snowball Calculator'!$H$17=$D36,MIN($C36,MAX($T35-(MIN('Debt Snowball Calculator'!$F$17,$T35+S36)-S36),0)),0)))</f>
        <v/>
      </c>
      <c r="S36" s="44" t="str">
        <f aca="false">IF($A36="","",$T35*('Debt Snowball Calculator'!$E$17/12))</f>
        <v/>
      </c>
      <c r="T36" s="44" t="str">
        <f aca="false">IF($A36="","",MAX($T35-(R36-S36),0))</f>
        <v/>
      </c>
      <c r="U36" s="44" t="str">
        <f aca="false">IF($A36="","",IF($W35&lt;=0.005,0,MIN('Debt Snowball Calculator'!$F$18,$W35+V36)+IF('Debt Snowball Calculator'!$H$18=$D36,MIN($C36,MAX($W35-(MIN('Debt Snowball Calculator'!$F$18,$W35+V36)-V36),0)),0)))</f>
        <v/>
      </c>
      <c r="V36" s="44" t="str">
        <f aca="false">IF($A36="","",$W35*('Debt Snowball Calculator'!$E$18/12))</f>
        <v/>
      </c>
      <c r="W36" s="44" t="str">
        <f aca="false">IF($A36="","",MAX($W35-(U36-V36),0))</f>
        <v/>
      </c>
      <c r="X36" s="44" t="str">
        <f aca="false">IF($A36="","",IF($Z35&lt;=0.005,0,MIN('Debt Snowball Calculator'!$F$19,$Z35+Y36)+IF('Debt Snowball Calculator'!$H$19=$D36,MIN($C36,MAX($Z35-(MIN('Debt Snowball Calculator'!$F$19,$Z35+Y36)-Y36),0)),0)))</f>
        <v/>
      </c>
      <c r="Y36" s="44" t="str">
        <f aca="false">IF($A36="","",$Z35*('Debt Snowball Calculator'!$E$19/12))</f>
        <v/>
      </c>
      <c r="Z36" s="44" t="str">
        <f aca="false">IF($A36="","",MAX($Z35-(X36-Y36),0))</f>
        <v/>
      </c>
      <c r="AA36" s="44" t="str">
        <f aca="false">IF($A36="","",IF($AC35&lt;=0.005,0,MIN('Debt Snowball Calculator'!$F$20,$AC35+AB36)+IF('Debt Snowball Calculator'!$H$20=$D36,MIN($C36,MAX($AC35-(MIN('Debt Snowball Calculator'!$F$20,$AC35+AB36)-AB36),0)),0)))</f>
        <v/>
      </c>
      <c r="AB36" s="44" t="str">
        <f aca="false">IF($A36="","",$AC35*('Debt Snowball Calculator'!$E$20/12))</f>
        <v/>
      </c>
      <c r="AC36" s="44" t="str">
        <f aca="false">IF($A36="","",MAX($AC35-(AA36-AB36),0))</f>
        <v/>
      </c>
      <c r="AD36" s="44" t="str">
        <f aca="false">IF($A36="","",IF($AF35&lt;=0.005,0,MIN('Debt Snowball Calculator'!$F$21,$AF35+AE36)+IF('Debt Snowball Calculator'!$H$21=$D36,MIN($C36,MAX($AF35-(MIN('Debt Snowball Calculator'!$F$21,$AF35+AE36)-AE36),0)),0)))</f>
        <v/>
      </c>
      <c r="AE36" s="44" t="str">
        <f aca="false">IF($A36="","",$AF35*('Debt Snowball Calculator'!$E$21/12))</f>
        <v/>
      </c>
      <c r="AF36" s="44" t="str">
        <f aca="false">IF($A36="","",MAX($AF35-(AD36-AE36),0))</f>
        <v/>
      </c>
      <c r="AG36" s="44" t="str">
        <f aca="false">IF($A36="","",IF($AI35&lt;=0.005,0,MIN('Debt Snowball Calculator'!$F$22,$AI35+AH36)+IF('Debt Snowball Calculator'!$H$22=$D36,MIN($C36,MAX($AI35-(MIN('Debt Snowball Calculator'!$F$22,$AI35+AH36)-AH36),0)),0)))</f>
        <v/>
      </c>
      <c r="AH36" s="44" t="str">
        <f aca="false">IF($A36="","",$AI35*('Debt Snowball Calculator'!$E$22/12))</f>
        <v/>
      </c>
      <c r="AI36" s="44" t="str">
        <f aca="false">IF($A36="","",MAX($AI35-(AG36-AH36),0))</f>
        <v/>
      </c>
      <c r="AJ36" s="44" t="str">
        <f aca="false">IF($A36="","",F36+I36+L36+O36+R36+U36+X36+AA36+AD36+AG36)</f>
        <v/>
      </c>
      <c r="AK36" s="44" t="str">
        <f aca="false">IF($A36="","",G36+J36+M36+P36+S36+V36+Y36+AB36+AE36+AH36)</f>
        <v/>
      </c>
      <c r="AL36" s="44" t="str">
        <f aca="false">IF($A36="","",H36+K36+N36+Q36+T36+W36+Z36+AC36+AF36+AI36)</f>
        <v/>
      </c>
    </row>
    <row r="37" customFormat="false" ht="15" hidden="false" customHeight="false" outlineLevel="0" collapsed="false">
      <c r="A37" s="36" t="str">
        <f aca="false">IF($A36="","",IF(AND(ISNUMBER($AL36),$AL36&gt;0.005),$A36+1,""))</f>
        <v/>
      </c>
      <c r="B37" s="37" t="str">
        <f aca="false">IF($A37="","",EDATE('Debt Snowball Calculator'!$C$8,$A37-1))</f>
        <v/>
      </c>
      <c r="C37" s="43" t="str">
        <f aca="false">IF($A37="","",'Debt Snowball Calculator'!$C$7+IF($H36&lt;=0.005,'Debt Snowball Calculator'!$F$13,0)+IF($K36&lt;=0.005,'Debt Snowball Calculator'!$F$14,0)+IF($N36&lt;=0.005,'Debt Snowball Calculator'!$F$15,0)+IF($Q36&lt;=0.005,'Debt Snowball Calculator'!$F$16,0)+IF($T36&lt;=0.005,'Debt Snowball Calculator'!$F$17,0)+IF($W36&lt;=0.005,'Debt Snowball Calculator'!$F$18,0)+IF($Z36&lt;=0.005,'Debt Snowball Calculator'!$F$19,0)+IF($AC36&lt;=0.005,'Debt Snowball Calculator'!$F$20,0)+IF($AF36&lt;=0.005,'Debt Snowball Calculator'!$F$21,0)+IF($AI36&lt;=0.005,'Debt Snowball Calculator'!$F$22,0))</f>
        <v/>
      </c>
      <c r="D37" s="36" t="str">
        <f aca="false">IF($A37="","",MIN(IF($H36&lt;=0.005,99999,'Debt Snowball Calculator'!$H$13),IF($K36&lt;=0.005,99999,'Debt Snowball Calculator'!$H$14),IF($N36&lt;=0.005,99999,'Debt Snowball Calculator'!$H$15),IF($Q36&lt;=0.005,99999,'Debt Snowball Calculator'!$H$16),IF($T36&lt;=0.005,99999,'Debt Snowball Calculator'!$H$17),IF($W36&lt;=0.005,99999,'Debt Snowball Calculator'!$H$18),IF($Z36&lt;=0.005,99999,'Debt Snowball Calculator'!$H$19),IF($AC36&lt;=0.005,99999,'Debt Snowball Calculator'!$H$20),IF($AF36&lt;=0.005,99999,'Debt Snowball Calculator'!$H$21),IF($AI36&lt;=0.005,99999,'Debt Snowball Calculator'!$H$22)))</f>
        <v/>
      </c>
      <c r="E37" s="10" t="str">
        <f aca="false">IF($A37="","",IF($D37&gt;=99999,"— All Paid Off —",INDEX('Debt Snowball Calculator'!$C$13:$C$22,MATCH($D37,'Debt Snowball Calculator'!$H$13:$H$22,0))))</f>
        <v/>
      </c>
      <c r="F37" s="43" t="str">
        <f aca="false">IF($A37="","",IF($H36&lt;=0.005,0,MIN('Debt Snowball Calculator'!$F$13,$H36+G37)+IF('Debt Snowball Calculator'!$H$13=$D37,MIN($C37,MAX($H36-(MIN('Debt Snowball Calculator'!$F$13,$H36+G37)-G37),0)),0)))</f>
        <v/>
      </c>
      <c r="G37" s="43" t="str">
        <f aca="false">IF($A37="","",$H36*('Debt Snowball Calculator'!$E$13/12))</f>
        <v/>
      </c>
      <c r="H37" s="43" t="str">
        <f aca="false">IF($A37="","",MAX($H36-(F37-G37),0))</f>
        <v/>
      </c>
      <c r="I37" s="43" t="str">
        <f aca="false">IF($A37="","",IF($K36&lt;=0.005,0,MIN('Debt Snowball Calculator'!$F$14,$K36+J37)+IF('Debt Snowball Calculator'!$H$14=$D37,MIN($C37,MAX($K36-(MIN('Debt Snowball Calculator'!$F$14,$K36+J37)-J37),0)),0)))</f>
        <v/>
      </c>
      <c r="J37" s="43" t="str">
        <f aca="false">IF($A37="","",$K36*('Debt Snowball Calculator'!$E$14/12))</f>
        <v/>
      </c>
      <c r="K37" s="43" t="str">
        <f aca="false">IF($A37="","",MAX($K36-(I37-J37),0))</f>
        <v/>
      </c>
      <c r="L37" s="43" t="str">
        <f aca="false">IF($A37="","",IF($N36&lt;=0.005,0,MIN('Debt Snowball Calculator'!$F$15,$N36+M37)+IF('Debt Snowball Calculator'!$H$15=$D37,MIN($C37,MAX($N36-(MIN('Debt Snowball Calculator'!$F$15,$N36+M37)-M37),0)),0)))</f>
        <v/>
      </c>
      <c r="M37" s="43" t="str">
        <f aca="false">IF($A37="","",$N36*('Debt Snowball Calculator'!$E$15/12))</f>
        <v/>
      </c>
      <c r="N37" s="43" t="str">
        <f aca="false">IF($A37="","",MAX($N36-(L37-M37),0))</f>
        <v/>
      </c>
      <c r="O37" s="43" t="str">
        <f aca="false">IF($A37="","",IF($Q36&lt;=0.005,0,MIN('Debt Snowball Calculator'!$F$16,$Q36+P37)+IF('Debt Snowball Calculator'!$H$16=$D37,MIN($C37,MAX($Q36-(MIN('Debt Snowball Calculator'!$F$16,$Q36+P37)-P37),0)),0)))</f>
        <v/>
      </c>
      <c r="P37" s="43" t="str">
        <f aca="false">IF($A37="","",$Q36*('Debt Snowball Calculator'!$E$16/12))</f>
        <v/>
      </c>
      <c r="Q37" s="43" t="str">
        <f aca="false">IF($A37="","",MAX($Q36-(O37-P37),0))</f>
        <v/>
      </c>
      <c r="R37" s="43" t="str">
        <f aca="false">IF($A37="","",IF($T36&lt;=0.005,0,MIN('Debt Snowball Calculator'!$F$17,$T36+S37)+IF('Debt Snowball Calculator'!$H$17=$D37,MIN($C37,MAX($T36-(MIN('Debt Snowball Calculator'!$F$17,$T36+S37)-S37),0)),0)))</f>
        <v/>
      </c>
      <c r="S37" s="43" t="str">
        <f aca="false">IF($A37="","",$T36*('Debt Snowball Calculator'!$E$17/12))</f>
        <v/>
      </c>
      <c r="T37" s="43" t="str">
        <f aca="false">IF($A37="","",MAX($T36-(R37-S37),0))</f>
        <v/>
      </c>
      <c r="U37" s="43" t="str">
        <f aca="false">IF($A37="","",IF($W36&lt;=0.005,0,MIN('Debt Snowball Calculator'!$F$18,$W36+V37)+IF('Debt Snowball Calculator'!$H$18=$D37,MIN($C37,MAX($W36-(MIN('Debt Snowball Calculator'!$F$18,$W36+V37)-V37),0)),0)))</f>
        <v/>
      </c>
      <c r="V37" s="43" t="str">
        <f aca="false">IF($A37="","",$W36*('Debt Snowball Calculator'!$E$18/12))</f>
        <v/>
      </c>
      <c r="W37" s="43" t="str">
        <f aca="false">IF($A37="","",MAX($W36-(U37-V37),0))</f>
        <v/>
      </c>
      <c r="X37" s="43" t="str">
        <f aca="false">IF($A37="","",IF($Z36&lt;=0.005,0,MIN('Debt Snowball Calculator'!$F$19,$Z36+Y37)+IF('Debt Snowball Calculator'!$H$19=$D37,MIN($C37,MAX($Z36-(MIN('Debt Snowball Calculator'!$F$19,$Z36+Y37)-Y37),0)),0)))</f>
        <v/>
      </c>
      <c r="Y37" s="43" t="str">
        <f aca="false">IF($A37="","",$Z36*('Debt Snowball Calculator'!$E$19/12))</f>
        <v/>
      </c>
      <c r="Z37" s="43" t="str">
        <f aca="false">IF($A37="","",MAX($Z36-(X37-Y37),0))</f>
        <v/>
      </c>
      <c r="AA37" s="43" t="str">
        <f aca="false">IF($A37="","",IF($AC36&lt;=0.005,0,MIN('Debt Snowball Calculator'!$F$20,$AC36+AB37)+IF('Debt Snowball Calculator'!$H$20=$D37,MIN($C37,MAX($AC36-(MIN('Debt Snowball Calculator'!$F$20,$AC36+AB37)-AB37),0)),0)))</f>
        <v/>
      </c>
      <c r="AB37" s="43" t="str">
        <f aca="false">IF($A37="","",$AC36*('Debt Snowball Calculator'!$E$20/12))</f>
        <v/>
      </c>
      <c r="AC37" s="43" t="str">
        <f aca="false">IF($A37="","",MAX($AC36-(AA37-AB37),0))</f>
        <v/>
      </c>
      <c r="AD37" s="43" t="str">
        <f aca="false">IF($A37="","",IF($AF36&lt;=0.005,0,MIN('Debt Snowball Calculator'!$F$21,$AF36+AE37)+IF('Debt Snowball Calculator'!$H$21=$D37,MIN($C37,MAX($AF36-(MIN('Debt Snowball Calculator'!$F$21,$AF36+AE37)-AE37),0)),0)))</f>
        <v/>
      </c>
      <c r="AE37" s="43" t="str">
        <f aca="false">IF($A37="","",$AF36*('Debt Snowball Calculator'!$E$21/12))</f>
        <v/>
      </c>
      <c r="AF37" s="43" t="str">
        <f aca="false">IF($A37="","",MAX($AF36-(AD37-AE37),0))</f>
        <v/>
      </c>
      <c r="AG37" s="43" t="str">
        <f aca="false">IF($A37="","",IF($AI36&lt;=0.005,0,MIN('Debt Snowball Calculator'!$F$22,$AI36+AH37)+IF('Debt Snowball Calculator'!$H$22=$D37,MIN($C37,MAX($AI36-(MIN('Debt Snowball Calculator'!$F$22,$AI36+AH37)-AH37),0)),0)))</f>
        <v/>
      </c>
      <c r="AH37" s="43" t="str">
        <f aca="false">IF($A37="","",$AI36*('Debt Snowball Calculator'!$E$22/12))</f>
        <v/>
      </c>
      <c r="AI37" s="43" t="str">
        <f aca="false">IF($A37="","",MAX($AI36-(AG37-AH37),0))</f>
        <v/>
      </c>
      <c r="AJ37" s="43" t="str">
        <f aca="false">IF($A37="","",F37+I37+L37+O37+R37+U37+X37+AA37+AD37+AG37)</f>
        <v/>
      </c>
      <c r="AK37" s="43" t="str">
        <f aca="false">IF($A37="","",G37+J37+M37+P37+S37+V37+Y37+AB37+AE37+AH37)</f>
        <v/>
      </c>
      <c r="AL37" s="43" t="str">
        <f aca="false">IF($A37="","",H37+K37+N37+Q37+T37+W37+Z37+AC37+AF37+AI37)</f>
        <v/>
      </c>
    </row>
    <row r="38" customFormat="false" ht="15" hidden="false" customHeight="false" outlineLevel="0" collapsed="false">
      <c r="A38" s="39" t="str">
        <f aca="false">IF($A37="","",IF(AND(ISNUMBER($AL37),$AL37&gt;0.005),$A37+1,""))</f>
        <v/>
      </c>
      <c r="B38" s="40" t="str">
        <f aca="false">IF($A38="","",EDATE('Debt Snowball Calculator'!$C$8,$A38-1))</f>
        <v/>
      </c>
      <c r="C38" s="44" t="str">
        <f aca="false">IF($A38="","",'Debt Snowball Calculator'!$C$7+IF($H37&lt;=0.005,'Debt Snowball Calculator'!$F$13,0)+IF($K37&lt;=0.005,'Debt Snowball Calculator'!$F$14,0)+IF($N37&lt;=0.005,'Debt Snowball Calculator'!$F$15,0)+IF($Q37&lt;=0.005,'Debt Snowball Calculator'!$F$16,0)+IF($T37&lt;=0.005,'Debt Snowball Calculator'!$F$17,0)+IF($W37&lt;=0.005,'Debt Snowball Calculator'!$F$18,0)+IF($Z37&lt;=0.005,'Debt Snowball Calculator'!$F$19,0)+IF($AC37&lt;=0.005,'Debt Snowball Calculator'!$F$20,0)+IF($AF37&lt;=0.005,'Debt Snowball Calculator'!$F$21,0)+IF($AI37&lt;=0.005,'Debt Snowball Calculator'!$F$22,0))</f>
        <v/>
      </c>
      <c r="D38" s="39" t="str">
        <f aca="false">IF($A38="","",MIN(IF($H37&lt;=0.005,99999,'Debt Snowball Calculator'!$H$13),IF($K37&lt;=0.005,99999,'Debt Snowball Calculator'!$H$14),IF($N37&lt;=0.005,99999,'Debt Snowball Calculator'!$H$15),IF($Q37&lt;=0.005,99999,'Debt Snowball Calculator'!$H$16),IF($T37&lt;=0.005,99999,'Debt Snowball Calculator'!$H$17),IF($W37&lt;=0.005,99999,'Debt Snowball Calculator'!$H$18),IF($Z37&lt;=0.005,99999,'Debt Snowball Calculator'!$H$19),IF($AC37&lt;=0.005,99999,'Debt Snowball Calculator'!$H$20),IF($AF37&lt;=0.005,99999,'Debt Snowball Calculator'!$H$21),IF($AI37&lt;=0.005,99999,'Debt Snowball Calculator'!$H$22)))</f>
        <v/>
      </c>
      <c r="E38" s="17" t="str">
        <f aca="false">IF($A38="","",IF($D38&gt;=99999,"— All Paid Off —",INDEX('Debt Snowball Calculator'!$C$13:$C$22,MATCH($D38,'Debt Snowball Calculator'!$H$13:$H$22,0))))</f>
        <v/>
      </c>
      <c r="F38" s="44" t="str">
        <f aca="false">IF($A38="","",IF($H37&lt;=0.005,0,MIN('Debt Snowball Calculator'!$F$13,$H37+G38)+IF('Debt Snowball Calculator'!$H$13=$D38,MIN($C38,MAX($H37-(MIN('Debt Snowball Calculator'!$F$13,$H37+G38)-G38),0)),0)))</f>
        <v/>
      </c>
      <c r="G38" s="44" t="str">
        <f aca="false">IF($A38="","",$H37*('Debt Snowball Calculator'!$E$13/12))</f>
        <v/>
      </c>
      <c r="H38" s="44" t="str">
        <f aca="false">IF($A38="","",MAX($H37-(F38-G38),0))</f>
        <v/>
      </c>
      <c r="I38" s="44" t="str">
        <f aca="false">IF($A38="","",IF($K37&lt;=0.005,0,MIN('Debt Snowball Calculator'!$F$14,$K37+J38)+IF('Debt Snowball Calculator'!$H$14=$D38,MIN($C38,MAX($K37-(MIN('Debt Snowball Calculator'!$F$14,$K37+J38)-J38),0)),0)))</f>
        <v/>
      </c>
      <c r="J38" s="44" t="str">
        <f aca="false">IF($A38="","",$K37*('Debt Snowball Calculator'!$E$14/12))</f>
        <v/>
      </c>
      <c r="K38" s="44" t="str">
        <f aca="false">IF($A38="","",MAX($K37-(I38-J38),0))</f>
        <v/>
      </c>
      <c r="L38" s="44" t="str">
        <f aca="false">IF($A38="","",IF($N37&lt;=0.005,0,MIN('Debt Snowball Calculator'!$F$15,$N37+M38)+IF('Debt Snowball Calculator'!$H$15=$D38,MIN($C38,MAX($N37-(MIN('Debt Snowball Calculator'!$F$15,$N37+M38)-M38),0)),0)))</f>
        <v/>
      </c>
      <c r="M38" s="44" t="str">
        <f aca="false">IF($A38="","",$N37*('Debt Snowball Calculator'!$E$15/12))</f>
        <v/>
      </c>
      <c r="N38" s="44" t="str">
        <f aca="false">IF($A38="","",MAX($N37-(L38-M38),0))</f>
        <v/>
      </c>
      <c r="O38" s="44" t="str">
        <f aca="false">IF($A38="","",IF($Q37&lt;=0.005,0,MIN('Debt Snowball Calculator'!$F$16,$Q37+P38)+IF('Debt Snowball Calculator'!$H$16=$D38,MIN($C38,MAX($Q37-(MIN('Debt Snowball Calculator'!$F$16,$Q37+P38)-P38),0)),0)))</f>
        <v/>
      </c>
      <c r="P38" s="44" t="str">
        <f aca="false">IF($A38="","",$Q37*('Debt Snowball Calculator'!$E$16/12))</f>
        <v/>
      </c>
      <c r="Q38" s="44" t="str">
        <f aca="false">IF($A38="","",MAX($Q37-(O38-P38),0))</f>
        <v/>
      </c>
      <c r="R38" s="44" t="str">
        <f aca="false">IF($A38="","",IF($T37&lt;=0.005,0,MIN('Debt Snowball Calculator'!$F$17,$T37+S38)+IF('Debt Snowball Calculator'!$H$17=$D38,MIN($C38,MAX($T37-(MIN('Debt Snowball Calculator'!$F$17,$T37+S38)-S38),0)),0)))</f>
        <v/>
      </c>
      <c r="S38" s="44" t="str">
        <f aca="false">IF($A38="","",$T37*('Debt Snowball Calculator'!$E$17/12))</f>
        <v/>
      </c>
      <c r="T38" s="44" t="str">
        <f aca="false">IF($A38="","",MAX($T37-(R38-S38),0))</f>
        <v/>
      </c>
      <c r="U38" s="44" t="str">
        <f aca="false">IF($A38="","",IF($W37&lt;=0.005,0,MIN('Debt Snowball Calculator'!$F$18,$W37+V38)+IF('Debt Snowball Calculator'!$H$18=$D38,MIN($C38,MAX($W37-(MIN('Debt Snowball Calculator'!$F$18,$W37+V38)-V38),0)),0)))</f>
        <v/>
      </c>
      <c r="V38" s="44" t="str">
        <f aca="false">IF($A38="","",$W37*('Debt Snowball Calculator'!$E$18/12))</f>
        <v/>
      </c>
      <c r="W38" s="44" t="str">
        <f aca="false">IF($A38="","",MAX($W37-(U38-V38),0))</f>
        <v/>
      </c>
      <c r="X38" s="44" t="str">
        <f aca="false">IF($A38="","",IF($Z37&lt;=0.005,0,MIN('Debt Snowball Calculator'!$F$19,$Z37+Y38)+IF('Debt Snowball Calculator'!$H$19=$D38,MIN($C38,MAX($Z37-(MIN('Debt Snowball Calculator'!$F$19,$Z37+Y38)-Y38),0)),0)))</f>
        <v/>
      </c>
      <c r="Y38" s="44" t="str">
        <f aca="false">IF($A38="","",$Z37*('Debt Snowball Calculator'!$E$19/12))</f>
        <v/>
      </c>
      <c r="Z38" s="44" t="str">
        <f aca="false">IF($A38="","",MAX($Z37-(X38-Y38),0))</f>
        <v/>
      </c>
      <c r="AA38" s="44" t="str">
        <f aca="false">IF($A38="","",IF($AC37&lt;=0.005,0,MIN('Debt Snowball Calculator'!$F$20,$AC37+AB38)+IF('Debt Snowball Calculator'!$H$20=$D38,MIN($C38,MAX($AC37-(MIN('Debt Snowball Calculator'!$F$20,$AC37+AB38)-AB38),0)),0)))</f>
        <v/>
      </c>
      <c r="AB38" s="44" t="str">
        <f aca="false">IF($A38="","",$AC37*('Debt Snowball Calculator'!$E$20/12))</f>
        <v/>
      </c>
      <c r="AC38" s="44" t="str">
        <f aca="false">IF($A38="","",MAX($AC37-(AA38-AB38),0))</f>
        <v/>
      </c>
      <c r="AD38" s="44" t="str">
        <f aca="false">IF($A38="","",IF($AF37&lt;=0.005,0,MIN('Debt Snowball Calculator'!$F$21,$AF37+AE38)+IF('Debt Snowball Calculator'!$H$21=$D38,MIN($C38,MAX($AF37-(MIN('Debt Snowball Calculator'!$F$21,$AF37+AE38)-AE38),0)),0)))</f>
        <v/>
      </c>
      <c r="AE38" s="44" t="str">
        <f aca="false">IF($A38="","",$AF37*('Debt Snowball Calculator'!$E$21/12))</f>
        <v/>
      </c>
      <c r="AF38" s="44" t="str">
        <f aca="false">IF($A38="","",MAX($AF37-(AD38-AE38),0))</f>
        <v/>
      </c>
      <c r="AG38" s="44" t="str">
        <f aca="false">IF($A38="","",IF($AI37&lt;=0.005,0,MIN('Debt Snowball Calculator'!$F$22,$AI37+AH38)+IF('Debt Snowball Calculator'!$H$22=$D38,MIN($C38,MAX($AI37-(MIN('Debt Snowball Calculator'!$F$22,$AI37+AH38)-AH38),0)),0)))</f>
        <v/>
      </c>
      <c r="AH38" s="44" t="str">
        <f aca="false">IF($A38="","",$AI37*('Debt Snowball Calculator'!$E$22/12))</f>
        <v/>
      </c>
      <c r="AI38" s="44" t="str">
        <f aca="false">IF($A38="","",MAX($AI37-(AG38-AH38),0))</f>
        <v/>
      </c>
      <c r="AJ38" s="44" t="str">
        <f aca="false">IF($A38="","",F38+I38+L38+O38+R38+U38+X38+AA38+AD38+AG38)</f>
        <v/>
      </c>
      <c r="AK38" s="44" t="str">
        <f aca="false">IF($A38="","",G38+J38+M38+P38+S38+V38+Y38+AB38+AE38+AH38)</f>
        <v/>
      </c>
      <c r="AL38" s="44" t="str">
        <f aca="false">IF($A38="","",H38+K38+N38+Q38+T38+W38+Z38+AC38+AF38+AI38)</f>
        <v/>
      </c>
    </row>
    <row r="39" customFormat="false" ht="15" hidden="false" customHeight="false" outlineLevel="0" collapsed="false">
      <c r="A39" s="36" t="str">
        <f aca="false">IF($A38="","",IF(AND(ISNUMBER($AL38),$AL38&gt;0.005),$A38+1,""))</f>
        <v/>
      </c>
      <c r="B39" s="37" t="str">
        <f aca="false">IF($A39="","",EDATE('Debt Snowball Calculator'!$C$8,$A39-1))</f>
        <v/>
      </c>
      <c r="C39" s="43" t="str">
        <f aca="false">IF($A39="","",'Debt Snowball Calculator'!$C$7+IF($H38&lt;=0.005,'Debt Snowball Calculator'!$F$13,0)+IF($K38&lt;=0.005,'Debt Snowball Calculator'!$F$14,0)+IF($N38&lt;=0.005,'Debt Snowball Calculator'!$F$15,0)+IF($Q38&lt;=0.005,'Debt Snowball Calculator'!$F$16,0)+IF($T38&lt;=0.005,'Debt Snowball Calculator'!$F$17,0)+IF($W38&lt;=0.005,'Debt Snowball Calculator'!$F$18,0)+IF($Z38&lt;=0.005,'Debt Snowball Calculator'!$F$19,0)+IF($AC38&lt;=0.005,'Debt Snowball Calculator'!$F$20,0)+IF($AF38&lt;=0.005,'Debt Snowball Calculator'!$F$21,0)+IF($AI38&lt;=0.005,'Debt Snowball Calculator'!$F$22,0))</f>
        <v/>
      </c>
      <c r="D39" s="36" t="str">
        <f aca="false">IF($A39="","",MIN(IF($H38&lt;=0.005,99999,'Debt Snowball Calculator'!$H$13),IF($K38&lt;=0.005,99999,'Debt Snowball Calculator'!$H$14),IF($N38&lt;=0.005,99999,'Debt Snowball Calculator'!$H$15),IF($Q38&lt;=0.005,99999,'Debt Snowball Calculator'!$H$16),IF($T38&lt;=0.005,99999,'Debt Snowball Calculator'!$H$17),IF($W38&lt;=0.005,99999,'Debt Snowball Calculator'!$H$18),IF($Z38&lt;=0.005,99999,'Debt Snowball Calculator'!$H$19),IF($AC38&lt;=0.005,99999,'Debt Snowball Calculator'!$H$20),IF($AF38&lt;=0.005,99999,'Debt Snowball Calculator'!$H$21),IF($AI38&lt;=0.005,99999,'Debt Snowball Calculator'!$H$22)))</f>
        <v/>
      </c>
      <c r="E39" s="10" t="str">
        <f aca="false">IF($A39="","",IF($D39&gt;=99999,"— All Paid Off —",INDEX('Debt Snowball Calculator'!$C$13:$C$22,MATCH($D39,'Debt Snowball Calculator'!$H$13:$H$22,0))))</f>
        <v/>
      </c>
      <c r="F39" s="43" t="str">
        <f aca="false">IF($A39="","",IF($H38&lt;=0.005,0,MIN('Debt Snowball Calculator'!$F$13,$H38+G39)+IF('Debt Snowball Calculator'!$H$13=$D39,MIN($C39,MAX($H38-(MIN('Debt Snowball Calculator'!$F$13,$H38+G39)-G39),0)),0)))</f>
        <v/>
      </c>
      <c r="G39" s="43" t="str">
        <f aca="false">IF($A39="","",$H38*('Debt Snowball Calculator'!$E$13/12))</f>
        <v/>
      </c>
      <c r="H39" s="43" t="str">
        <f aca="false">IF($A39="","",MAX($H38-(F39-G39),0))</f>
        <v/>
      </c>
      <c r="I39" s="43" t="str">
        <f aca="false">IF($A39="","",IF($K38&lt;=0.005,0,MIN('Debt Snowball Calculator'!$F$14,$K38+J39)+IF('Debt Snowball Calculator'!$H$14=$D39,MIN($C39,MAX($K38-(MIN('Debt Snowball Calculator'!$F$14,$K38+J39)-J39),0)),0)))</f>
        <v/>
      </c>
      <c r="J39" s="43" t="str">
        <f aca="false">IF($A39="","",$K38*('Debt Snowball Calculator'!$E$14/12))</f>
        <v/>
      </c>
      <c r="K39" s="43" t="str">
        <f aca="false">IF($A39="","",MAX($K38-(I39-J39),0))</f>
        <v/>
      </c>
      <c r="L39" s="43" t="str">
        <f aca="false">IF($A39="","",IF($N38&lt;=0.005,0,MIN('Debt Snowball Calculator'!$F$15,$N38+M39)+IF('Debt Snowball Calculator'!$H$15=$D39,MIN($C39,MAX($N38-(MIN('Debt Snowball Calculator'!$F$15,$N38+M39)-M39),0)),0)))</f>
        <v/>
      </c>
      <c r="M39" s="43" t="str">
        <f aca="false">IF($A39="","",$N38*('Debt Snowball Calculator'!$E$15/12))</f>
        <v/>
      </c>
      <c r="N39" s="43" t="str">
        <f aca="false">IF($A39="","",MAX($N38-(L39-M39),0))</f>
        <v/>
      </c>
      <c r="O39" s="43" t="str">
        <f aca="false">IF($A39="","",IF($Q38&lt;=0.005,0,MIN('Debt Snowball Calculator'!$F$16,$Q38+P39)+IF('Debt Snowball Calculator'!$H$16=$D39,MIN($C39,MAX($Q38-(MIN('Debt Snowball Calculator'!$F$16,$Q38+P39)-P39),0)),0)))</f>
        <v/>
      </c>
      <c r="P39" s="43" t="str">
        <f aca="false">IF($A39="","",$Q38*('Debt Snowball Calculator'!$E$16/12))</f>
        <v/>
      </c>
      <c r="Q39" s="43" t="str">
        <f aca="false">IF($A39="","",MAX($Q38-(O39-P39),0))</f>
        <v/>
      </c>
      <c r="R39" s="43" t="str">
        <f aca="false">IF($A39="","",IF($T38&lt;=0.005,0,MIN('Debt Snowball Calculator'!$F$17,$T38+S39)+IF('Debt Snowball Calculator'!$H$17=$D39,MIN($C39,MAX($T38-(MIN('Debt Snowball Calculator'!$F$17,$T38+S39)-S39),0)),0)))</f>
        <v/>
      </c>
      <c r="S39" s="43" t="str">
        <f aca="false">IF($A39="","",$T38*('Debt Snowball Calculator'!$E$17/12))</f>
        <v/>
      </c>
      <c r="T39" s="43" t="str">
        <f aca="false">IF($A39="","",MAX($T38-(R39-S39),0))</f>
        <v/>
      </c>
      <c r="U39" s="43" t="str">
        <f aca="false">IF($A39="","",IF($W38&lt;=0.005,0,MIN('Debt Snowball Calculator'!$F$18,$W38+V39)+IF('Debt Snowball Calculator'!$H$18=$D39,MIN($C39,MAX($W38-(MIN('Debt Snowball Calculator'!$F$18,$W38+V39)-V39),0)),0)))</f>
        <v/>
      </c>
      <c r="V39" s="43" t="str">
        <f aca="false">IF($A39="","",$W38*('Debt Snowball Calculator'!$E$18/12))</f>
        <v/>
      </c>
      <c r="W39" s="43" t="str">
        <f aca="false">IF($A39="","",MAX($W38-(U39-V39),0))</f>
        <v/>
      </c>
      <c r="X39" s="43" t="str">
        <f aca="false">IF($A39="","",IF($Z38&lt;=0.005,0,MIN('Debt Snowball Calculator'!$F$19,$Z38+Y39)+IF('Debt Snowball Calculator'!$H$19=$D39,MIN($C39,MAX($Z38-(MIN('Debt Snowball Calculator'!$F$19,$Z38+Y39)-Y39),0)),0)))</f>
        <v/>
      </c>
      <c r="Y39" s="43" t="str">
        <f aca="false">IF($A39="","",$Z38*('Debt Snowball Calculator'!$E$19/12))</f>
        <v/>
      </c>
      <c r="Z39" s="43" t="str">
        <f aca="false">IF($A39="","",MAX($Z38-(X39-Y39),0))</f>
        <v/>
      </c>
      <c r="AA39" s="43" t="str">
        <f aca="false">IF($A39="","",IF($AC38&lt;=0.005,0,MIN('Debt Snowball Calculator'!$F$20,$AC38+AB39)+IF('Debt Snowball Calculator'!$H$20=$D39,MIN($C39,MAX($AC38-(MIN('Debt Snowball Calculator'!$F$20,$AC38+AB39)-AB39),0)),0)))</f>
        <v/>
      </c>
      <c r="AB39" s="43" t="str">
        <f aca="false">IF($A39="","",$AC38*('Debt Snowball Calculator'!$E$20/12))</f>
        <v/>
      </c>
      <c r="AC39" s="43" t="str">
        <f aca="false">IF($A39="","",MAX($AC38-(AA39-AB39),0))</f>
        <v/>
      </c>
      <c r="AD39" s="43" t="str">
        <f aca="false">IF($A39="","",IF($AF38&lt;=0.005,0,MIN('Debt Snowball Calculator'!$F$21,$AF38+AE39)+IF('Debt Snowball Calculator'!$H$21=$D39,MIN($C39,MAX($AF38-(MIN('Debt Snowball Calculator'!$F$21,$AF38+AE39)-AE39),0)),0)))</f>
        <v/>
      </c>
      <c r="AE39" s="43" t="str">
        <f aca="false">IF($A39="","",$AF38*('Debt Snowball Calculator'!$E$21/12))</f>
        <v/>
      </c>
      <c r="AF39" s="43" t="str">
        <f aca="false">IF($A39="","",MAX($AF38-(AD39-AE39),0))</f>
        <v/>
      </c>
      <c r="AG39" s="43" t="str">
        <f aca="false">IF($A39="","",IF($AI38&lt;=0.005,0,MIN('Debt Snowball Calculator'!$F$22,$AI38+AH39)+IF('Debt Snowball Calculator'!$H$22=$D39,MIN($C39,MAX($AI38-(MIN('Debt Snowball Calculator'!$F$22,$AI38+AH39)-AH39),0)),0)))</f>
        <v/>
      </c>
      <c r="AH39" s="43" t="str">
        <f aca="false">IF($A39="","",$AI38*('Debt Snowball Calculator'!$E$22/12))</f>
        <v/>
      </c>
      <c r="AI39" s="43" t="str">
        <f aca="false">IF($A39="","",MAX($AI38-(AG39-AH39),0))</f>
        <v/>
      </c>
      <c r="AJ39" s="43" t="str">
        <f aca="false">IF($A39="","",F39+I39+L39+O39+R39+U39+X39+AA39+AD39+AG39)</f>
        <v/>
      </c>
      <c r="AK39" s="43" t="str">
        <f aca="false">IF($A39="","",G39+J39+M39+P39+S39+V39+Y39+AB39+AE39+AH39)</f>
        <v/>
      </c>
      <c r="AL39" s="43" t="str">
        <f aca="false">IF($A39="","",H39+K39+N39+Q39+T39+W39+Z39+AC39+AF39+AI39)</f>
        <v/>
      </c>
    </row>
    <row r="40" customFormat="false" ht="15" hidden="false" customHeight="false" outlineLevel="0" collapsed="false">
      <c r="A40" s="39" t="str">
        <f aca="false">IF($A39="","",IF(AND(ISNUMBER($AL39),$AL39&gt;0.005),$A39+1,""))</f>
        <v/>
      </c>
      <c r="B40" s="40" t="str">
        <f aca="false">IF($A40="","",EDATE('Debt Snowball Calculator'!$C$8,$A40-1))</f>
        <v/>
      </c>
      <c r="C40" s="44" t="str">
        <f aca="false">IF($A40="","",'Debt Snowball Calculator'!$C$7+IF($H39&lt;=0.005,'Debt Snowball Calculator'!$F$13,0)+IF($K39&lt;=0.005,'Debt Snowball Calculator'!$F$14,0)+IF($N39&lt;=0.005,'Debt Snowball Calculator'!$F$15,0)+IF($Q39&lt;=0.005,'Debt Snowball Calculator'!$F$16,0)+IF($T39&lt;=0.005,'Debt Snowball Calculator'!$F$17,0)+IF($W39&lt;=0.005,'Debt Snowball Calculator'!$F$18,0)+IF($Z39&lt;=0.005,'Debt Snowball Calculator'!$F$19,0)+IF($AC39&lt;=0.005,'Debt Snowball Calculator'!$F$20,0)+IF($AF39&lt;=0.005,'Debt Snowball Calculator'!$F$21,0)+IF($AI39&lt;=0.005,'Debt Snowball Calculator'!$F$22,0))</f>
        <v/>
      </c>
      <c r="D40" s="39" t="str">
        <f aca="false">IF($A40="","",MIN(IF($H39&lt;=0.005,99999,'Debt Snowball Calculator'!$H$13),IF($K39&lt;=0.005,99999,'Debt Snowball Calculator'!$H$14),IF($N39&lt;=0.005,99999,'Debt Snowball Calculator'!$H$15),IF($Q39&lt;=0.005,99999,'Debt Snowball Calculator'!$H$16),IF($T39&lt;=0.005,99999,'Debt Snowball Calculator'!$H$17),IF($W39&lt;=0.005,99999,'Debt Snowball Calculator'!$H$18),IF($Z39&lt;=0.005,99999,'Debt Snowball Calculator'!$H$19),IF($AC39&lt;=0.005,99999,'Debt Snowball Calculator'!$H$20),IF($AF39&lt;=0.005,99999,'Debt Snowball Calculator'!$H$21),IF($AI39&lt;=0.005,99999,'Debt Snowball Calculator'!$H$22)))</f>
        <v/>
      </c>
      <c r="E40" s="17" t="str">
        <f aca="false">IF($A40="","",IF($D40&gt;=99999,"— All Paid Off —",INDEX('Debt Snowball Calculator'!$C$13:$C$22,MATCH($D40,'Debt Snowball Calculator'!$H$13:$H$22,0))))</f>
        <v/>
      </c>
      <c r="F40" s="44" t="str">
        <f aca="false">IF($A40="","",IF($H39&lt;=0.005,0,MIN('Debt Snowball Calculator'!$F$13,$H39+G40)+IF('Debt Snowball Calculator'!$H$13=$D40,MIN($C40,MAX($H39-(MIN('Debt Snowball Calculator'!$F$13,$H39+G40)-G40),0)),0)))</f>
        <v/>
      </c>
      <c r="G40" s="44" t="str">
        <f aca="false">IF($A40="","",$H39*('Debt Snowball Calculator'!$E$13/12))</f>
        <v/>
      </c>
      <c r="H40" s="44" t="str">
        <f aca="false">IF($A40="","",MAX($H39-(F40-G40),0))</f>
        <v/>
      </c>
      <c r="I40" s="44" t="str">
        <f aca="false">IF($A40="","",IF($K39&lt;=0.005,0,MIN('Debt Snowball Calculator'!$F$14,$K39+J40)+IF('Debt Snowball Calculator'!$H$14=$D40,MIN($C40,MAX($K39-(MIN('Debt Snowball Calculator'!$F$14,$K39+J40)-J40),0)),0)))</f>
        <v/>
      </c>
      <c r="J40" s="44" t="str">
        <f aca="false">IF($A40="","",$K39*('Debt Snowball Calculator'!$E$14/12))</f>
        <v/>
      </c>
      <c r="K40" s="44" t="str">
        <f aca="false">IF($A40="","",MAX($K39-(I40-J40),0))</f>
        <v/>
      </c>
      <c r="L40" s="44" t="str">
        <f aca="false">IF($A40="","",IF($N39&lt;=0.005,0,MIN('Debt Snowball Calculator'!$F$15,$N39+M40)+IF('Debt Snowball Calculator'!$H$15=$D40,MIN($C40,MAX($N39-(MIN('Debt Snowball Calculator'!$F$15,$N39+M40)-M40),0)),0)))</f>
        <v/>
      </c>
      <c r="M40" s="44" t="str">
        <f aca="false">IF($A40="","",$N39*('Debt Snowball Calculator'!$E$15/12))</f>
        <v/>
      </c>
      <c r="N40" s="44" t="str">
        <f aca="false">IF($A40="","",MAX($N39-(L40-M40),0))</f>
        <v/>
      </c>
      <c r="O40" s="44" t="str">
        <f aca="false">IF($A40="","",IF($Q39&lt;=0.005,0,MIN('Debt Snowball Calculator'!$F$16,$Q39+P40)+IF('Debt Snowball Calculator'!$H$16=$D40,MIN($C40,MAX($Q39-(MIN('Debt Snowball Calculator'!$F$16,$Q39+P40)-P40),0)),0)))</f>
        <v/>
      </c>
      <c r="P40" s="44" t="str">
        <f aca="false">IF($A40="","",$Q39*('Debt Snowball Calculator'!$E$16/12))</f>
        <v/>
      </c>
      <c r="Q40" s="44" t="str">
        <f aca="false">IF($A40="","",MAX($Q39-(O40-P40),0))</f>
        <v/>
      </c>
      <c r="R40" s="44" t="str">
        <f aca="false">IF($A40="","",IF($T39&lt;=0.005,0,MIN('Debt Snowball Calculator'!$F$17,$T39+S40)+IF('Debt Snowball Calculator'!$H$17=$D40,MIN($C40,MAX($T39-(MIN('Debt Snowball Calculator'!$F$17,$T39+S40)-S40),0)),0)))</f>
        <v/>
      </c>
      <c r="S40" s="44" t="str">
        <f aca="false">IF($A40="","",$T39*('Debt Snowball Calculator'!$E$17/12))</f>
        <v/>
      </c>
      <c r="T40" s="44" t="str">
        <f aca="false">IF($A40="","",MAX($T39-(R40-S40),0))</f>
        <v/>
      </c>
      <c r="U40" s="44" t="str">
        <f aca="false">IF($A40="","",IF($W39&lt;=0.005,0,MIN('Debt Snowball Calculator'!$F$18,$W39+V40)+IF('Debt Snowball Calculator'!$H$18=$D40,MIN($C40,MAX($W39-(MIN('Debt Snowball Calculator'!$F$18,$W39+V40)-V40),0)),0)))</f>
        <v/>
      </c>
      <c r="V40" s="44" t="str">
        <f aca="false">IF($A40="","",$W39*('Debt Snowball Calculator'!$E$18/12))</f>
        <v/>
      </c>
      <c r="W40" s="44" t="str">
        <f aca="false">IF($A40="","",MAX($W39-(U40-V40),0))</f>
        <v/>
      </c>
      <c r="X40" s="44" t="str">
        <f aca="false">IF($A40="","",IF($Z39&lt;=0.005,0,MIN('Debt Snowball Calculator'!$F$19,$Z39+Y40)+IF('Debt Snowball Calculator'!$H$19=$D40,MIN($C40,MAX($Z39-(MIN('Debt Snowball Calculator'!$F$19,$Z39+Y40)-Y40),0)),0)))</f>
        <v/>
      </c>
      <c r="Y40" s="44" t="str">
        <f aca="false">IF($A40="","",$Z39*('Debt Snowball Calculator'!$E$19/12))</f>
        <v/>
      </c>
      <c r="Z40" s="44" t="str">
        <f aca="false">IF($A40="","",MAX($Z39-(X40-Y40),0))</f>
        <v/>
      </c>
      <c r="AA40" s="44" t="str">
        <f aca="false">IF($A40="","",IF($AC39&lt;=0.005,0,MIN('Debt Snowball Calculator'!$F$20,$AC39+AB40)+IF('Debt Snowball Calculator'!$H$20=$D40,MIN($C40,MAX($AC39-(MIN('Debt Snowball Calculator'!$F$20,$AC39+AB40)-AB40),0)),0)))</f>
        <v/>
      </c>
      <c r="AB40" s="44" t="str">
        <f aca="false">IF($A40="","",$AC39*('Debt Snowball Calculator'!$E$20/12))</f>
        <v/>
      </c>
      <c r="AC40" s="44" t="str">
        <f aca="false">IF($A40="","",MAX($AC39-(AA40-AB40),0))</f>
        <v/>
      </c>
      <c r="AD40" s="44" t="str">
        <f aca="false">IF($A40="","",IF($AF39&lt;=0.005,0,MIN('Debt Snowball Calculator'!$F$21,$AF39+AE40)+IF('Debt Snowball Calculator'!$H$21=$D40,MIN($C40,MAX($AF39-(MIN('Debt Snowball Calculator'!$F$21,$AF39+AE40)-AE40),0)),0)))</f>
        <v/>
      </c>
      <c r="AE40" s="44" t="str">
        <f aca="false">IF($A40="","",$AF39*('Debt Snowball Calculator'!$E$21/12))</f>
        <v/>
      </c>
      <c r="AF40" s="44" t="str">
        <f aca="false">IF($A40="","",MAX($AF39-(AD40-AE40),0))</f>
        <v/>
      </c>
      <c r="AG40" s="44" t="str">
        <f aca="false">IF($A40="","",IF($AI39&lt;=0.005,0,MIN('Debt Snowball Calculator'!$F$22,$AI39+AH40)+IF('Debt Snowball Calculator'!$H$22=$D40,MIN($C40,MAX($AI39-(MIN('Debt Snowball Calculator'!$F$22,$AI39+AH40)-AH40),0)),0)))</f>
        <v/>
      </c>
      <c r="AH40" s="44" t="str">
        <f aca="false">IF($A40="","",$AI39*('Debt Snowball Calculator'!$E$22/12))</f>
        <v/>
      </c>
      <c r="AI40" s="44" t="str">
        <f aca="false">IF($A40="","",MAX($AI39-(AG40-AH40),0))</f>
        <v/>
      </c>
      <c r="AJ40" s="44" t="str">
        <f aca="false">IF($A40="","",F40+I40+L40+O40+R40+U40+X40+AA40+AD40+AG40)</f>
        <v/>
      </c>
      <c r="AK40" s="44" t="str">
        <f aca="false">IF($A40="","",G40+J40+M40+P40+S40+V40+Y40+AB40+AE40+AH40)</f>
        <v/>
      </c>
      <c r="AL40" s="44" t="str">
        <f aca="false">IF($A40="","",H40+K40+N40+Q40+T40+W40+Z40+AC40+AF40+AI40)</f>
        <v/>
      </c>
    </row>
    <row r="41" customFormat="false" ht="15" hidden="false" customHeight="false" outlineLevel="0" collapsed="false">
      <c r="A41" s="36" t="str">
        <f aca="false">IF($A40="","",IF(AND(ISNUMBER($AL40),$AL40&gt;0.005),$A40+1,""))</f>
        <v/>
      </c>
      <c r="B41" s="37" t="str">
        <f aca="false">IF($A41="","",EDATE('Debt Snowball Calculator'!$C$8,$A41-1))</f>
        <v/>
      </c>
      <c r="C41" s="43" t="str">
        <f aca="false">IF($A41="","",'Debt Snowball Calculator'!$C$7+IF($H40&lt;=0.005,'Debt Snowball Calculator'!$F$13,0)+IF($K40&lt;=0.005,'Debt Snowball Calculator'!$F$14,0)+IF($N40&lt;=0.005,'Debt Snowball Calculator'!$F$15,0)+IF($Q40&lt;=0.005,'Debt Snowball Calculator'!$F$16,0)+IF($T40&lt;=0.005,'Debt Snowball Calculator'!$F$17,0)+IF($W40&lt;=0.005,'Debt Snowball Calculator'!$F$18,0)+IF($Z40&lt;=0.005,'Debt Snowball Calculator'!$F$19,0)+IF($AC40&lt;=0.005,'Debt Snowball Calculator'!$F$20,0)+IF($AF40&lt;=0.005,'Debt Snowball Calculator'!$F$21,0)+IF($AI40&lt;=0.005,'Debt Snowball Calculator'!$F$22,0))</f>
        <v/>
      </c>
      <c r="D41" s="36" t="str">
        <f aca="false">IF($A41="","",MIN(IF($H40&lt;=0.005,99999,'Debt Snowball Calculator'!$H$13),IF($K40&lt;=0.005,99999,'Debt Snowball Calculator'!$H$14),IF($N40&lt;=0.005,99999,'Debt Snowball Calculator'!$H$15),IF($Q40&lt;=0.005,99999,'Debt Snowball Calculator'!$H$16),IF($T40&lt;=0.005,99999,'Debt Snowball Calculator'!$H$17),IF($W40&lt;=0.005,99999,'Debt Snowball Calculator'!$H$18),IF($Z40&lt;=0.005,99999,'Debt Snowball Calculator'!$H$19),IF($AC40&lt;=0.005,99999,'Debt Snowball Calculator'!$H$20),IF($AF40&lt;=0.005,99999,'Debt Snowball Calculator'!$H$21),IF($AI40&lt;=0.005,99999,'Debt Snowball Calculator'!$H$22)))</f>
        <v/>
      </c>
      <c r="E41" s="10" t="str">
        <f aca="false">IF($A41="","",IF($D41&gt;=99999,"— All Paid Off —",INDEX('Debt Snowball Calculator'!$C$13:$C$22,MATCH($D41,'Debt Snowball Calculator'!$H$13:$H$22,0))))</f>
        <v/>
      </c>
      <c r="F41" s="43" t="str">
        <f aca="false">IF($A41="","",IF($H40&lt;=0.005,0,MIN('Debt Snowball Calculator'!$F$13,$H40+G41)+IF('Debt Snowball Calculator'!$H$13=$D41,MIN($C41,MAX($H40-(MIN('Debt Snowball Calculator'!$F$13,$H40+G41)-G41),0)),0)))</f>
        <v/>
      </c>
      <c r="G41" s="43" t="str">
        <f aca="false">IF($A41="","",$H40*('Debt Snowball Calculator'!$E$13/12))</f>
        <v/>
      </c>
      <c r="H41" s="43" t="str">
        <f aca="false">IF($A41="","",MAX($H40-(F41-G41),0))</f>
        <v/>
      </c>
      <c r="I41" s="43" t="str">
        <f aca="false">IF($A41="","",IF($K40&lt;=0.005,0,MIN('Debt Snowball Calculator'!$F$14,$K40+J41)+IF('Debt Snowball Calculator'!$H$14=$D41,MIN($C41,MAX($K40-(MIN('Debt Snowball Calculator'!$F$14,$K40+J41)-J41),0)),0)))</f>
        <v/>
      </c>
      <c r="J41" s="43" t="str">
        <f aca="false">IF($A41="","",$K40*('Debt Snowball Calculator'!$E$14/12))</f>
        <v/>
      </c>
      <c r="K41" s="43" t="str">
        <f aca="false">IF($A41="","",MAX($K40-(I41-J41),0))</f>
        <v/>
      </c>
      <c r="L41" s="43" t="str">
        <f aca="false">IF($A41="","",IF($N40&lt;=0.005,0,MIN('Debt Snowball Calculator'!$F$15,$N40+M41)+IF('Debt Snowball Calculator'!$H$15=$D41,MIN($C41,MAX($N40-(MIN('Debt Snowball Calculator'!$F$15,$N40+M41)-M41),0)),0)))</f>
        <v/>
      </c>
      <c r="M41" s="43" t="str">
        <f aca="false">IF($A41="","",$N40*('Debt Snowball Calculator'!$E$15/12))</f>
        <v/>
      </c>
      <c r="N41" s="43" t="str">
        <f aca="false">IF($A41="","",MAX($N40-(L41-M41),0))</f>
        <v/>
      </c>
      <c r="O41" s="43" t="str">
        <f aca="false">IF($A41="","",IF($Q40&lt;=0.005,0,MIN('Debt Snowball Calculator'!$F$16,$Q40+P41)+IF('Debt Snowball Calculator'!$H$16=$D41,MIN($C41,MAX($Q40-(MIN('Debt Snowball Calculator'!$F$16,$Q40+P41)-P41),0)),0)))</f>
        <v/>
      </c>
      <c r="P41" s="43" t="str">
        <f aca="false">IF($A41="","",$Q40*('Debt Snowball Calculator'!$E$16/12))</f>
        <v/>
      </c>
      <c r="Q41" s="43" t="str">
        <f aca="false">IF($A41="","",MAX($Q40-(O41-P41),0))</f>
        <v/>
      </c>
      <c r="R41" s="43" t="str">
        <f aca="false">IF($A41="","",IF($T40&lt;=0.005,0,MIN('Debt Snowball Calculator'!$F$17,$T40+S41)+IF('Debt Snowball Calculator'!$H$17=$D41,MIN($C41,MAX($T40-(MIN('Debt Snowball Calculator'!$F$17,$T40+S41)-S41),0)),0)))</f>
        <v/>
      </c>
      <c r="S41" s="43" t="str">
        <f aca="false">IF($A41="","",$T40*('Debt Snowball Calculator'!$E$17/12))</f>
        <v/>
      </c>
      <c r="T41" s="43" t="str">
        <f aca="false">IF($A41="","",MAX($T40-(R41-S41),0))</f>
        <v/>
      </c>
      <c r="U41" s="43" t="str">
        <f aca="false">IF($A41="","",IF($W40&lt;=0.005,0,MIN('Debt Snowball Calculator'!$F$18,$W40+V41)+IF('Debt Snowball Calculator'!$H$18=$D41,MIN($C41,MAX($W40-(MIN('Debt Snowball Calculator'!$F$18,$W40+V41)-V41),0)),0)))</f>
        <v/>
      </c>
      <c r="V41" s="43" t="str">
        <f aca="false">IF($A41="","",$W40*('Debt Snowball Calculator'!$E$18/12))</f>
        <v/>
      </c>
      <c r="W41" s="43" t="str">
        <f aca="false">IF($A41="","",MAX($W40-(U41-V41),0))</f>
        <v/>
      </c>
      <c r="X41" s="43" t="str">
        <f aca="false">IF($A41="","",IF($Z40&lt;=0.005,0,MIN('Debt Snowball Calculator'!$F$19,$Z40+Y41)+IF('Debt Snowball Calculator'!$H$19=$D41,MIN($C41,MAX($Z40-(MIN('Debt Snowball Calculator'!$F$19,$Z40+Y41)-Y41),0)),0)))</f>
        <v/>
      </c>
      <c r="Y41" s="43" t="str">
        <f aca="false">IF($A41="","",$Z40*('Debt Snowball Calculator'!$E$19/12))</f>
        <v/>
      </c>
      <c r="Z41" s="43" t="str">
        <f aca="false">IF($A41="","",MAX($Z40-(X41-Y41),0))</f>
        <v/>
      </c>
      <c r="AA41" s="43" t="str">
        <f aca="false">IF($A41="","",IF($AC40&lt;=0.005,0,MIN('Debt Snowball Calculator'!$F$20,$AC40+AB41)+IF('Debt Snowball Calculator'!$H$20=$D41,MIN($C41,MAX($AC40-(MIN('Debt Snowball Calculator'!$F$20,$AC40+AB41)-AB41),0)),0)))</f>
        <v/>
      </c>
      <c r="AB41" s="43" t="str">
        <f aca="false">IF($A41="","",$AC40*('Debt Snowball Calculator'!$E$20/12))</f>
        <v/>
      </c>
      <c r="AC41" s="43" t="str">
        <f aca="false">IF($A41="","",MAX($AC40-(AA41-AB41),0))</f>
        <v/>
      </c>
      <c r="AD41" s="43" t="str">
        <f aca="false">IF($A41="","",IF($AF40&lt;=0.005,0,MIN('Debt Snowball Calculator'!$F$21,$AF40+AE41)+IF('Debt Snowball Calculator'!$H$21=$D41,MIN($C41,MAX($AF40-(MIN('Debt Snowball Calculator'!$F$21,$AF40+AE41)-AE41),0)),0)))</f>
        <v/>
      </c>
      <c r="AE41" s="43" t="str">
        <f aca="false">IF($A41="","",$AF40*('Debt Snowball Calculator'!$E$21/12))</f>
        <v/>
      </c>
      <c r="AF41" s="43" t="str">
        <f aca="false">IF($A41="","",MAX($AF40-(AD41-AE41),0))</f>
        <v/>
      </c>
      <c r="AG41" s="43" t="str">
        <f aca="false">IF($A41="","",IF($AI40&lt;=0.005,0,MIN('Debt Snowball Calculator'!$F$22,$AI40+AH41)+IF('Debt Snowball Calculator'!$H$22=$D41,MIN($C41,MAX($AI40-(MIN('Debt Snowball Calculator'!$F$22,$AI40+AH41)-AH41),0)),0)))</f>
        <v/>
      </c>
      <c r="AH41" s="43" t="str">
        <f aca="false">IF($A41="","",$AI40*('Debt Snowball Calculator'!$E$22/12))</f>
        <v/>
      </c>
      <c r="AI41" s="43" t="str">
        <f aca="false">IF($A41="","",MAX($AI40-(AG41-AH41),0))</f>
        <v/>
      </c>
      <c r="AJ41" s="43" t="str">
        <f aca="false">IF($A41="","",F41+I41+L41+O41+R41+U41+X41+AA41+AD41+AG41)</f>
        <v/>
      </c>
      <c r="AK41" s="43" t="str">
        <f aca="false">IF($A41="","",G41+J41+M41+P41+S41+V41+Y41+AB41+AE41+AH41)</f>
        <v/>
      </c>
      <c r="AL41" s="43" t="str">
        <f aca="false">IF($A41="","",H41+K41+N41+Q41+T41+W41+Z41+AC41+AF41+AI41)</f>
        <v/>
      </c>
    </row>
    <row r="42" customFormat="false" ht="15" hidden="false" customHeight="false" outlineLevel="0" collapsed="false">
      <c r="A42" s="39" t="str">
        <f aca="false">IF($A41="","",IF(AND(ISNUMBER($AL41),$AL41&gt;0.005),$A41+1,""))</f>
        <v/>
      </c>
      <c r="B42" s="40" t="str">
        <f aca="false">IF($A42="","",EDATE('Debt Snowball Calculator'!$C$8,$A42-1))</f>
        <v/>
      </c>
      <c r="C42" s="44" t="str">
        <f aca="false">IF($A42="","",'Debt Snowball Calculator'!$C$7+IF($H41&lt;=0.005,'Debt Snowball Calculator'!$F$13,0)+IF($K41&lt;=0.005,'Debt Snowball Calculator'!$F$14,0)+IF($N41&lt;=0.005,'Debt Snowball Calculator'!$F$15,0)+IF($Q41&lt;=0.005,'Debt Snowball Calculator'!$F$16,0)+IF($T41&lt;=0.005,'Debt Snowball Calculator'!$F$17,0)+IF($W41&lt;=0.005,'Debt Snowball Calculator'!$F$18,0)+IF($Z41&lt;=0.005,'Debt Snowball Calculator'!$F$19,0)+IF($AC41&lt;=0.005,'Debt Snowball Calculator'!$F$20,0)+IF($AF41&lt;=0.005,'Debt Snowball Calculator'!$F$21,0)+IF($AI41&lt;=0.005,'Debt Snowball Calculator'!$F$22,0))</f>
        <v/>
      </c>
      <c r="D42" s="39" t="str">
        <f aca="false">IF($A42="","",MIN(IF($H41&lt;=0.005,99999,'Debt Snowball Calculator'!$H$13),IF($K41&lt;=0.005,99999,'Debt Snowball Calculator'!$H$14),IF($N41&lt;=0.005,99999,'Debt Snowball Calculator'!$H$15),IF($Q41&lt;=0.005,99999,'Debt Snowball Calculator'!$H$16),IF($T41&lt;=0.005,99999,'Debt Snowball Calculator'!$H$17),IF($W41&lt;=0.005,99999,'Debt Snowball Calculator'!$H$18),IF($Z41&lt;=0.005,99999,'Debt Snowball Calculator'!$H$19),IF($AC41&lt;=0.005,99999,'Debt Snowball Calculator'!$H$20),IF($AF41&lt;=0.005,99999,'Debt Snowball Calculator'!$H$21),IF($AI41&lt;=0.005,99999,'Debt Snowball Calculator'!$H$22)))</f>
        <v/>
      </c>
      <c r="E42" s="17" t="str">
        <f aca="false">IF($A42="","",IF($D42&gt;=99999,"— All Paid Off —",INDEX('Debt Snowball Calculator'!$C$13:$C$22,MATCH($D42,'Debt Snowball Calculator'!$H$13:$H$22,0))))</f>
        <v/>
      </c>
      <c r="F42" s="44" t="str">
        <f aca="false">IF($A42="","",IF($H41&lt;=0.005,0,MIN('Debt Snowball Calculator'!$F$13,$H41+G42)+IF('Debt Snowball Calculator'!$H$13=$D42,MIN($C42,MAX($H41-(MIN('Debt Snowball Calculator'!$F$13,$H41+G42)-G42),0)),0)))</f>
        <v/>
      </c>
      <c r="G42" s="44" t="str">
        <f aca="false">IF($A42="","",$H41*('Debt Snowball Calculator'!$E$13/12))</f>
        <v/>
      </c>
      <c r="H42" s="44" t="str">
        <f aca="false">IF($A42="","",MAX($H41-(F42-G42),0))</f>
        <v/>
      </c>
      <c r="I42" s="44" t="str">
        <f aca="false">IF($A42="","",IF($K41&lt;=0.005,0,MIN('Debt Snowball Calculator'!$F$14,$K41+J42)+IF('Debt Snowball Calculator'!$H$14=$D42,MIN($C42,MAX($K41-(MIN('Debt Snowball Calculator'!$F$14,$K41+J42)-J42),0)),0)))</f>
        <v/>
      </c>
      <c r="J42" s="44" t="str">
        <f aca="false">IF($A42="","",$K41*('Debt Snowball Calculator'!$E$14/12))</f>
        <v/>
      </c>
      <c r="K42" s="44" t="str">
        <f aca="false">IF($A42="","",MAX($K41-(I42-J42),0))</f>
        <v/>
      </c>
      <c r="L42" s="44" t="str">
        <f aca="false">IF($A42="","",IF($N41&lt;=0.005,0,MIN('Debt Snowball Calculator'!$F$15,$N41+M42)+IF('Debt Snowball Calculator'!$H$15=$D42,MIN($C42,MAX($N41-(MIN('Debt Snowball Calculator'!$F$15,$N41+M42)-M42),0)),0)))</f>
        <v/>
      </c>
      <c r="M42" s="44" t="str">
        <f aca="false">IF($A42="","",$N41*('Debt Snowball Calculator'!$E$15/12))</f>
        <v/>
      </c>
      <c r="N42" s="44" t="str">
        <f aca="false">IF($A42="","",MAX($N41-(L42-M42),0))</f>
        <v/>
      </c>
      <c r="O42" s="44" t="str">
        <f aca="false">IF($A42="","",IF($Q41&lt;=0.005,0,MIN('Debt Snowball Calculator'!$F$16,$Q41+P42)+IF('Debt Snowball Calculator'!$H$16=$D42,MIN($C42,MAX($Q41-(MIN('Debt Snowball Calculator'!$F$16,$Q41+P42)-P42),0)),0)))</f>
        <v/>
      </c>
      <c r="P42" s="44" t="str">
        <f aca="false">IF($A42="","",$Q41*('Debt Snowball Calculator'!$E$16/12))</f>
        <v/>
      </c>
      <c r="Q42" s="44" t="str">
        <f aca="false">IF($A42="","",MAX($Q41-(O42-P42),0))</f>
        <v/>
      </c>
      <c r="R42" s="44" t="str">
        <f aca="false">IF($A42="","",IF($T41&lt;=0.005,0,MIN('Debt Snowball Calculator'!$F$17,$T41+S42)+IF('Debt Snowball Calculator'!$H$17=$D42,MIN($C42,MAX($T41-(MIN('Debt Snowball Calculator'!$F$17,$T41+S42)-S42),0)),0)))</f>
        <v/>
      </c>
      <c r="S42" s="44" t="str">
        <f aca="false">IF($A42="","",$T41*('Debt Snowball Calculator'!$E$17/12))</f>
        <v/>
      </c>
      <c r="T42" s="44" t="str">
        <f aca="false">IF($A42="","",MAX($T41-(R42-S42),0))</f>
        <v/>
      </c>
      <c r="U42" s="44" t="str">
        <f aca="false">IF($A42="","",IF($W41&lt;=0.005,0,MIN('Debt Snowball Calculator'!$F$18,$W41+V42)+IF('Debt Snowball Calculator'!$H$18=$D42,MIN($C42,MAX($W41-(MIN('Debt Snowball Calculator'!$F$18,$W41+V42)-V42),0)),0)))</f>
        <v/>
      </c>
      <c r="V42" s="44" t="str">
        <f aca="false">IF($A42="","",$W41*('Debt Snowball Calculator'!$E$18/12))</f>
        <v/>
      </c>
      <c r="W42" s="44" t="str">
        <f aca="false">IF($A42="","",MAX($W41-(U42-V42),0))</f>
        <v/>
      </c>
      <c r="X42" s="44" t="str">
        <f aca="false">IF($A42="","",IF($Z41&lt;=0.005,0,MIN('Debt Snowball Calculator'!$F$19,$Z41+Y42)+IF('Debt Snowball Calculator'!$H$19=$D42,MIN($C42,MAX($Z41-(MIN('Debt Snowball Calculator'!$F$19,$Z41+Y42)-Y42),0)),0)))</f>
        <v/>
      </c>
      <c r="Y42" s="44" t="str">
        <f aca="false">IF($A42="","",$Z41*('Debt Snowball Calculator'!$E$19/12))</f>
        <v/>
      </c>
      <c r="Z42" s="44" t="str">
        <f aca="false">IF($A42="","",MAX($Z41-(X42-Y42),0))</f>
        <v/>
      </c>
      <c r="AA42" s="44" t="str">
        <f aca="false">IF($A42="","",IF($AC41&lt;=0.005,0,MIN('Debt Snowball Calculator'!$F$20,$AC41+AB42)+IF('Debt Snowball Calculator'!$H$20=$D42,MIN($C42,MAX($AC41-(MIN('Debt Snowball Calculator'!$F$20,$AC41+AB42)-AB42),0)),0)))</f>
        <v/>
      </c>
      <c r="AB42" s="44" t="str">
        <f aca="false">IF($A42="","",$AC41*('Debt Snowball Calculator'!$E$20/12))</f>
        <v/>
      </c>
      <c r="AC42" s="44" t="str">
        <f aca="false">IF($A42="","",MAX($AC41-(AA42-AB42),0))</f>
        <v/>
      </c>
      <c r="AD42" s="44" t="str">
        <f aca="false">IF($A42="","",IF($AF41&lt;=0.005,0,MIN('Debt Snowball Calculator'!$F$21,$AF41+AE42)+IF('Debt Snowball Calculator'!$H$21=$D42,MIN($C42,MAX($AF41-(MIN('Debt Snowball Calculator'!$F$21,$AF41+AE42)-AE42),0)),0)))</f>
        <v/>
      </c>
      <c r="AE42" s="44" t="str">
        <f aca="false">IF($A42="","",$AF41*('Debt Snowball Calculator'!$E$21/12))</f>
        <v/>
      </c>
      <c r="AF42" s="44" t="str">
        <f aca="false">IF($A42="","",MAX($AF41-(AD42-AE42),0))</f>
        <v/>
      </c>
      <c r="AG42" s="44" t="str">
        <f aca="false">IF($A42="","",IF($AI41&lt;=0.005,0,MIN('Debt Snowball Calculator'!$F$22,$AI41+AH42)+IF('Debt Snowball Calculator'!$H$22=$D42,MIN($C42,MAX($AI41-(MIN('Debt Snowball Calculator'!$F$22,$AI41+AH42)-AH42),0)),0)))</f>
        <v/>
      </c>
      <c r="AH42" s="44" t="str">
        <f aca="false">IF($A42="","",$AI41*('Debt Snowball Calculator'!$E$22/12))</f>
        <v/>
      </c>
      <c r="AI42" s="44" t="str">
        <f aca="false">IF($A42="","",MAX($AI41-(AG42-AH42),0))</f>
        <v/>
      </c>
      <c r="AJ42" s="44" t="str">
        <f aca="false">IF($A42="","",F42+I42+L42+O42+R42+U42+X42+AA42+AD42+AG42)</f>
        <v/>
      </c>
      <c r="AK42" s="44" t="str">
        <f aca="false">IF($A42="","",G42+J42+M42+P42+S42+V42+Y42+AB42+AE42+AH42)</f>
        <v/>
      </c>
      <c r="AL42" s="44" t="str">
        <f aca="false">IF($A42="","",H42+K42+N42+Q42+T42+W42+Z42+AC42+AF42+AI42)</f>
        <v/>
      </c>
    </row>
    <row r="43" customFormat="false" ht="15" hidden="false" customHeight="false" outlineLevel="0" collapsed="false">
      <c r="A43" s="36" t="str">
        <f aca="false">IF($A42="","",IF(AND(ISNUMBER($AL42),$AL42&gt;0.005),$A42+1,""))</f>
        <v/>
      </c>
      <c r="B43" s="37" t="str">
        <f aca="false">IF($A43="","",EDATE('Debt Snowball Calculator'!$C$8,$A43-1))</f>
        <v/>
      </c>
      <c r="C43" s="43" t="str">
        <f aca="false">IF($A43="","",'Debt Snowball Calculator'!$C$7+IF($H42&lt;=0.005,'Debt Snowball Calculator'!$F$13,0)+IF($K42&lt;=0.005,'Debt Snowball Calculator'!$F$14,0)+IF($N42&lt;=0.005,'Debt Snowball Calculator'!$F$15,0)+IF($Q42&lt;=0.005,'Debt Snowball Calculator'!$F$16,0)+IF($T42&lt;=0.005,'Debt Snowball Calculator'!$F$17,0)+IF($W42&lt;=0.005,'Debt Snowball Calculator'!$F$18,0)+IF($Z42&lt;=0.005,'Debt Snowball Calculator'!$F$19,0)+IF($AC42&lt;=0.005,'Debt Snowball Calculator'!$F$20,0)+IF($AF42&lt;=0.005,'Debt Snowball Calculator'!$F$21,0)+IF($AI42&lt;=0.005,'Debt Snowball Calculator'!$F$22,0))</f>
        <v/>
      </c>
      <c r="D43" s="36" t="str">
        <f aca="false">IF($A43="","",MIN(IF($H42&lt;=0.005,99999,'Debt Snowball Calculator'!$H$13),IF($K42&lt;=0.005,99999,'Debt Snowball Calculator'!$H$14),IF($N42&lt;=0.005,99999,'Debt Snowball Calculator'!$H$15),IF($Q42&lt;=0.005,99999,'Debt Snowball Calculator'!$H$16),IF($T42&lt;=0.005,99999,'Debt Snowball Calculator'!$H$17),IF($W42&lt;=0.005,99999,'Debt Snowball Calculator'!$H$18),IF($Z42&lt;=0.005,99999,'Debt Snowball Calculator'!$H$19),IF($AC42&lt;=0.005,99999,'Debt Snowball Calculator'!$H$20),IF($AF42&lt;=0.005,99999,'Debt Snowball Calculator'!$H$21),IF($AI42&lt;=0.005,99999,'Debt Snowball Calculator'!$H$22)))</f>
        <v/>
      </c>
      <c r="E43" s="10" t="str">
        <f aca="false">IF($A43="","",IF($D43&gt;=99999,"— All Paid Off —",INDEX('Debt Snowball Calculator'!$C$13:$C$22,MATCH($D43,'Debt Snowball Calculator'!$H$13:$H$22,0))))</f>
        <v/>
      </c>
      <c r="F43" s="43" t="str">
        <f aca="false">IF($A43="","",IF($H42&lt;=0.005,0,MIN('Debt Snowball Calculator'!$F$13,$H42+G43)+IF('Debt Snowball Calculator'!$H$13=$D43,MIN($C43,MAX($H42-(MIN('Debt Snowball Calculator'!$F$13,$H42+G43)-G43),0)),0)))</f>
        <v/>
      </c>
      <c r="G43" s="43" t="str">
        <f aca="false">IF($A43="","",$H42*('Debt Snowball Calculator'!$E$13/12))</f>
        <v/>
      </c>
      <c r="H43" s="43" t="str">
        <f aca="false">IF($A43="","",MAX($H42-(F43-G43),0))</f>
        <v/>
      </c>
      <c r="I43" s="43" t="str">
        <f aca="false">IF($A43="","",IF($K42&lt;=0.005,0,MIN('Debt Snowball Calculator'!$F$14,$K42+J43)+IF('Debt Snowball Calculator'!$H$14=$D43,MIN($C43,MAX($K42-(MIN('Debt Snowball Calculator'!$F$14,$K42+J43)-J43),0)),0)))</f>
        <v/>
      </c>
      <c r="J43" s="43" t="str">
        <f aca="false">IF($A43="","",$K42*('Debt Snowball Calculator'!$E$14/12))</f>
        <v/>
      </c>
      <c r="K43" s="43" t="str">
        <f aca="false">IF($A43="","",MAX($K42-(I43-J43),0))</f>
        <v/>
      </c>
      <c r="L43" s="43" t="str">
        <f aca="false">IF($A43="","",IF($N42&lt;=0.005,0,MIN('Debt Snowball Calculator'!$F$15,$N42+M43)+IF('Debt Snowball Calculator'!$H$15=$D43,MIN($C43,MAX($N42-(MIN('Debt Snowball Calculator'!$F$15,$N42+M43)-M43),0)),0)))</f>
        <v/>
      </c>
      <c r="M43" s="43" t="str">
        <f aca="false">IF($A43="","",$N42*('Debt Snowball Calculator'!$E$15/12))</f>
        <v/>
      </c>
      <c r="N43" s="43" t="str">
        <f aca="false">IF($A43="","",MAX($N42-(L43-M43),0))</f>
        <v/>
      </c>
      <c r="O43" s="43" t="str">
        <f aca="false">IF($A43="","",IF($Q42&lt;=0.005,0,MIN('Debt Snowball Calculator'!$F$16,$Q42+P43)+IF('Debt Snowball Calculator'!$H$16=$D43,MIN($C43,MAX($Q42-(MIN('Debt Snowball Calculator'!$F$16,$Q42+P43)-P43),0)),0)))</f>
        <v/>
      </c>
      <c r="P43" s="43" t="str">
        <f aca="false">IF($A43="","",$Q42*('Debt Snowball Calculator'!$E$16/12))</f>
        <v/>
      </c>
      <c r="Q43" s="43" t="str">
        <f aca="false">IF($A43="","",MAX($Q42-(O43-P43),0))</f>
        <v/>
      </c>
      <c r="R43" s="43" t="str">
        <f aca="false">IF($A43="","",IF($T42&lt;=0.005,0,MIN('Debt Snowball Calculator'!$F$17,$T42+S43)+IF('Debt Snowball Calculator'!$H$17=$D43,MIN($C43,MAX($T42-(MIN('Debt Snowball Calculator'!$F$17,$T42+S43)-S43),0)),0)))</f>
        <v/>
      </c>
      <c r="S43" s="43" t="str">
        <f aca="false">IF($A43="","",$T42*('Debt Snowball Calculator'!$E$17/12))</f>
        <v/>
      </c>
      <c r="T43" s="43" t="str">
        <f aca="false">IF($A43="","",MAX($T42-(R43-S43),0))</f>
        <v/>
      </c>
      <c r="U43" s="43" t="str">
        <f aca="false">IF($A43="","",IF($W42&lt;=0.005,0,MIN('Debt Snowball Calculator'!$F$18,$W42+V43)+IF('Debt Snowball Calculator'!$H$18=$D43,MIN($C43,MAX($W42-(MIN('Debt Snowball Calculator'!$F$18,$W42+V43)-V43),0)),0)))</f>
        <v/>
      </c>
      <c r="V43" s="43" t="str">
        <f aca="false">IF($A43="","",$W42*('Debt Snowball Calculator'!$E$18/12))</f>
        <v/>
      </c>
      <c r="W43" s="43" t="str">
        <f aca="false">IF($A43="","",MAX($W42-(U43-V43),0))</f>
        <v/>
      </c>
      <c r="X43" s="43" t="str">
        <f aca="false">IF($A43="","",IF($Z42&lt;=0.005,0,MIN('Debt Snowball Calculator'!$F$19,$Z42+Y43)+IF('Debt Snowball Calculator'!$H$19=$D43,MIN($C43,MAX($Z42-(MIN('Debt Snowball Calculator'!$F$19,$Z42+Y43)-Y43),0)),0)))</f>
        <v/>
      </c>
      <c r="Y43" s="43" t="str">
        <f aca="false">IF($A43="","",$Z42*('Debt Snowball Calculator'!$E$19/12))</f>
        <v/>
      </c>
      <c r="Z43" s="43" t="str">
        <f aca="false">IF($A43="","",MAX($Z42-(X43-Y43),0))</f>
        <v/>
      </c>
      <c r="AA43" s="43" t="str">
        <f aca="false">IF($A43="","",IF($AC42&lt;=0.005,0,MIN('Debt Snowball Calculator'!$F$20,$AC42+AB43)+IF('Debt Snowball Calculator'!$H$20=$D43,MIN($C43,MAX($AC42-(MIN('Debt Snowball Calculator'!$F$20,$AC42+AB43)-AB43),0)),0)))</f>
        <v/>
      </c>
      <c r="AB43" s="43" t="str">
        <f aca="false">IF($A43="","",$AC42*('Debt Snowball Calculator'!$E$20/12))</f>
        <v/>
      </c>
      <c r="AC43" s="43" t="str">
        <f aca="false">IF($A43="","",MAX($AC42-(AA43-AB43),0))</f>
        <v/>
      </c>
      <c r="AD43" s="43" t="str">
        <f aca="false">IF($A43="","",IF($AF42&lt;=0.005,0,MIN('Debt Snowball Calculator'!$F$21,$AF42+AE43)+IF('Debt Snowball Calculator'!$H$21=$D43,MIN($C43,MAX($AF42-(MIN('Debt Snowball Calculator'!$F$21,$AF42+AE43)-AE43),0)),0)))</f>
        <v/>
      </c>
      <c r="AE43" s="43" t="str">
        <f aca="false">IF($A43="","",$AF42*('Debt Snowball Calculator'!$E$21/12))</f>
        <v/>
      </c>
      <c r="AF43" s="43" t="str">
        <f aca="false">IF($A43="","",MAX($AF42-(AD43-AE43),0))</f>
        <v/>
      </c>
      <c r="AG43" s="43" t="str">
        <f aca="false">IF($A43="","",IF($AI42&lt;=0.005,0,MIN('Debt Snowball Calculator'!$F$22,$AI42+AH43)+IF('Debt Snowball Calculator'!$H$22=$D43,MIN($C43,MAX($AI42-(MIN('Debt Snowball Calculator'!$F$22,$AI42+AH43)-AH43),0)),0)))</f>
        <v/>
      </c>
      <c r="AH43" s="43" t="str">
        <f aca="false">IF($A43="","",$AI42*('Debt Snowball Calculator'!$E$22/12))</f>
        <v/>
      </c>
      <c r="AI43" s="43" t="str">
        <f aca="false">IF($A43="","",MAX($AI42-(AG43-AH43),0))</f>
        <v/>
      </c>
      <c r="AJ43" s="43" t="str">
        <f aca="false">IF($A43="","",F43+I43+L43+O43+R43+U43+X43+AA43+AD43+AG43)</f>
        <v/>
      </c>
      <c r="AK43" s="43" t="str">
        <f aca="false">IF($A43="","",G43+J43+M43+P43+S43+V43+Y43+AB43+AE43+AH43)</f>
        <v/>
      </c>
      <c r="AL43" s="43" t="str">
        <f aca="false">IF($A43="","",H43+K43+N43+Q43+T43+W43+Z43+AC43+AF43+AI43)</f>
        <v/>
      </c>
    </row>
    <row r="44" customFormat="false" ht="15" hidden="false" customHeight="false" outlineLevel="0" collapsed="false">
      <c r="A44" s="39" t="str">
        <f aca="false">IF($A43="","",IF(AND(ISNUMBER($AL43),$AL43&gt;0.005),$A43+1,""))</f>
        <v/>
      </c>
      <c r="B44" s="40" t="str">
        <f aca="false">IF($A44="","",EDATE('Debt Snowball Calculator'!$C$8,$A44-1))</f>
        <v/>
      </c>
      <c r="C44" s="44" t="str">
        <f aca="false">IF($A44="","",'Debt Snowball Calculator'!$C$7+IF($H43&lt;=0.005,'Debt Snowball Calculator'!$F$13,0)+IF($K43&lt;=0.005,'Debt Snowball Calculator'!$F$14,0)+IF($N43&lt;=0.005,'Debt Snowball Calculator'!$F$15,0)+IF($Q43&lt;=0.005,'Debt Snowball Calculator'!$F$16,0)+IF($T43&lt;=0.005,'Debt Snowball Calculator'!$F$17,0)+IF($W43&lt;=0.005,'Debt Snowball Calculator'!$F$18,0)+IF($Z43&lt;=0.005,'Debt Snowball Calculator'!$F$19,0)+IF($AC43&lt;=0.005,'Debt Snowball Calculator'!$F$20,0)+IF($AF43&lt;=0.005,'Debt Snowball Calculator'!$F$21,0)+IF($AI43&lt;=0.005,'Debt Snowball Calculator'!$F$22,0))</f>
        <v/>
      </c>
      <c r="D44" s="39" t="str">
        <f aca="false">IF($A44="","",MIN(IF($H43&lt;=0.005,99999,'Debt Snowball Calculator'!$H$13),IF($K43&lt;=0.005,99999,'Debt Snowball Calculator'!$H$14),IF($N43&lt;=0.005,99999,'Debt Snowball Calculator'!$H$15),IF($Q43&lt;=0.005,99999,'Debt Snowball Calculator'!$H$16),IF($T43&lt;=0.005,99999,'Debt Snowball Calculator'!$H$17),IF($W43&lt;=0.005,99999,'Debt Snowball Calculator'!$H$18),IF($Z43&lt;=0.005,99999,'Debt Snowball Calculator'!$H$19),IF($AC43&lt;=0.005,99999,'Debt Snowball Calculator'!$H$20),IF($AF43&lt;=0.005,99999,'Debt Snowball Calculator'!$H$21),IF($AI43&lt;=0.005,99999,'Debt Snowball Calculator'!$H$22)))</f>
        <v/>
      </c>
      <c r="E44" s="17" t="str">
        <f aca="false">IF($A44="","",IF($D44&gt;=99999,"— All Paid Off —",INDEX('Debt Snowball Calculator'!$C$13:$C$22,MATCH($D44,'Debt Snowball Calculator'!$H$13:$H$22,0))))</f>
        <v/>
      </c>
      <c r="F44" s="44" t="str">
        <f aca="false">IF($A44="","",IF($H43&lt;=0.005,0,MIN('Debt Snowball Calculator'!$F$13,$H43+G44)+IF('Debt Snowball Calculator'!$H$13=$D44,MIN($C44,MAX($H43-(MIN('Debt Snowball Calculator'!$F$13,$H43+G44)-G44),0)),0)))</f>
        <v/>
      </c>
      <c r="G44" s="44" t="str">
        <f aca="false">IF($A44="","",$H43*('Debt Snowball Calculator'!$E$13/12))</f>
        <v/>
      </c>
      <c r="H44" s="44" t="str">
        <f aca="false">IF($A44="","",MAX($H43-(F44-G44),0))</f>
        <v/>
      </c>
      <c r="I44" s="44" t="str">
        <f aca="false">IF($A44="","",IF($K43&lt;=0.005,0,MIN('Debt Snowball Calculator'!$F$14,$K43+J44)+IF('Debt Snowball Calculator'!$H$14=$D44,MIN($C44,MAX($K43-(MIN('Debt Snowball Calculator'!$F$14,$K43+J44)-J44),0)),0)))</f>
        <v/>
      </c>
      <c r="J44" s="44" t="str">
        <f aca="false">IF($A44="","",$K43*('Debt Snowball Calculator'!$E$14/12))</f>
        <v/>
      </c>
      <c r="K44" s="44" t="str">
        <f aca="false">IF($A44="","",MAX($K43-(I44-J44),0))</f>
        <v/>
      </c>
      <c r="L44" s="44" t="str">
        <f aca="false">IF($A44="","",IF($N43&lt;=0.005,0,MIN('Debt Snowball Calculator'!$F$15,$N43+M44)+IF('Debt Snowball Calculator'!$H$15=$D44,MIN($C44,MAX($N43-(MIN('Debt Snowball Calculator'!$F$15,$N43+M44)-M44),0)),0)))</f>
        <v/>
      </c>
      <c r="M44" s="44" t="str">
        <f aca="false">IF($A44="","",$N43*('Debt Snowball Calculator'!$E$15/12))</f>
        <v/>
      </c>
      <c r="N44" s="44" t="str">
        <f aca="false">IF($A44="","",MAX($N43-(L44-M44),0))</f>
        <v/>
      </c>
      <c r="O44" s="44" t="str">
        <f aca="false">IF($A44="","",IF($Q43&lt;=0.005,0,MIN('Debt Snowball Calculator'!$F$16,$Q43+P44)+IF('Debt Snowball Calculator'!$H$16=$D44,MIN($C44,MAX($Q43-(MIN('Debt Snowball Calculator'!$F$16,$Q43+P44)-P44),0)),0)))</f>
        <v/>
      </c>
      <c r="P44" s="44" t="str">
        <f aca="false">IF($A44="","",$Q43*('Debt Snowball Calculator'!$E$16/12))</f>
        <v/>
      </c>
      <c r="Q44" s="44" t="str">
        <f aca="false">IF($A44="","",MAX($Q43-(O44-P44),0))</f>
        <v/>
      </c>
      <c r="R44" s="44" t="str">
        <f aca="false">IF($A44="","",IF($T43&lt;=0.005,0,MIN('Debt Snowball Calculator'!$F$17,$T43+S44)+IF('Debt Snowball Calculator'!$H$17=$D44,MIN($C44,MAX($T43-(MIN('Debt Snowball Calculator'!$F$17,$T43+S44)-S44),0)),0)))</f>
        <v/>
      </c>
      <c r="S44" s="44" t="str">
        <f aca="false">IF($A44="","",$T43*('Debt Snowball Calculator'!$E$17/12))</f>
        <v/>
      </c>
      <c r="T44" s="44" t="str">
        <f aca="false">IF($A44="","",MAX($T43-(R44-S44),0))</f>
        <v/>
      </c>
      <c r="U44" s="44" t="str">
        <f aca="false">IF($A44="","",IF($W43&lt;=0.005,0,MIN('Debt Snowball Calculator'!$F$18,$W43+V44)+IF('Debt Snowball Calculator'!$H$18=$D44,MIN($C44,MAX($W43-(MIN('Debt Snowball Calculator'!$F$18,$W43+V44)-V44),0)),0)))</f>
        <v/>
      </c>
      <c r="V44" s="44" t="str">
        <f aca="false">IF($A44="","",$W43*('Debt Snowball Calculator'!$E$18/12))</f>
        <v/>
      </c>
      <c r="W44" s="44" t="str">
        <f aca="false">IF($A44="","",MAX($W43-(U44-V44),0))</f>
        <v/>
      </c>
      <c r="X44" s="44" t="str">
        <f aca="false">IF($A44="","",IF($Z43&lt;=0.005,0,MIN('Debt Snowball Calculator'!$F$19,$Z43+Y44)+IF('Debt Snowball Calculator'!$H$19=$D44,MIN($C44,MAX($Z43-(MIN('Debt Snowball Calculator'!$F$19,$Z43+Y44)-Y44),0)),0)))</f>
        <v/>
      </c>
      <c r="Y44" s="44" t="str">
        <f aca="false">IF($A44="","",$Z43*('Debt Snowball Calculator'!$E$19/12))</f>
        <v/>
      </c>
      <c r="Z44" s="44" t="str">
        <f aca="false">IF($A44="","",MAX($Z43-(X44-Y44),0))</f>
        <v/>
      </c>
      <c r="AA44" s="44" t="str">
        <f aca="false">IF($A44="","",IF($AC43&lt;=0.005,0,MIN('Debt Snowball Calculator'!$F$20,$AC43+AB44)+IF('Debt Snowball Calculator'!$H$20=$D44,MIN($C44,MAX($AC43-(MIN('Debt Snowball Calculator'!$F$20,$AC43+AB44)-AB44),0)),0)))</f>
        <v/>
      </c>
      <c r="AB44" s="44" t="str">
        <f aca="false">IF($A44="","",$AC43*('Debt Snowball Calculator'!$E$20/12))</f>
        <v/>
      </c>
      <c r="AC44" s="44" t="str">
        <f aca="false">IF($A44="","",MAX($AC43-(AA44-AB44),0))</f>
        <v/>
      </c>
      <c r="AD44" s="44" t="str">
        <f aca="false">IF($A44="","",IF($AF43&lt;=0.005,0,MIN('Debt Snowball Calculator'!$F$21,$AF43+AE44)+IF('Debt Snowball Calculator'!$H$21=$D44,MIN($C44,MAX($AF43-(MIN('Debt Snowball Calculator'!$F$21,$AF43+AE44)-AE44),0)),0)))</f>
        <v/>
      </c>
      <c r="AE44" s="44" t="str">
        <f aca="false">IF($A44="","",$AF43*('Debt Snowball Calculator'!$E$21/12))</f>
        <v/>
      </c>
      <c r="AF44" s="44" t="str">
        <f aca="false">IF($A44="","",MAX($AF43-(AD44-AE44),0))</f>
        <v/>
      </c>
      <c r="AG44" s="44" t="str">
        <f aca="false">IF($A44="","",IF($AI43&lt;=0.005,0,MIN('Debt Snowball Calculator'!$F$22,$AI43+AH44)+IF('Debt Snowball Calculator'!$H$22=$D44,MIN($C44,MAX($AI43-(MIN('Debt Snowball Calculator'!$F$22,$AI43+AH44)-AH44),0)),0)))</f>
        <v/>
      </c>
      <c r="AH44" s="44" t="str">
        <f aca="false">IF($A44="","",$AI43*('Debt Snowball Calculator'!$E$22/12))</f>
        <v/>
      </c>
      <c r="AI44" s="44" t="str">
        <f aca="false">IF($A44="","",MAX($AI43-(AG44-AH44),0))</f>
        <v/>
      </c>
      <c r="AJ44" s="44" t="str">
        <f aca="false">IF($A44="","",F44+I44+L44+O44+R44+U44+X44+AA44+AD44+AG44)</f>
        <v/>
      </c>
      <c r="AK44" s="44" t="str">
        <f aca="false">IF($A44="","",G44+J44+M44+P44+S44+V44+Y44+AB44+AE44+AH44)</f>
        <v/>
      </c>
      <c r="AL44" s="44" t="str">
        <f aca="false">IF($A44="","",H44+K44+N44+Q44+T44+W44+Z44+AC44+AF44+AI44)</f>
        <v/>
      </c>
    </row>
    <row r="45" customFormat="false" ht="15" hidden="false" customHeight="false" outlineLevel="0" collapsed="false">
      <c r="A45" s="36" t="str">
        <f aca="false">IF($A44="","",IF(AND(ISNUMBER($AL44),$AL44&gt;0.005),$A44+1,""))</f>
        <v/>
      </c>
      <c r="B45" s="37" t="str">
        <f aca="false">IF($A45="","",EDATE('Debt Snowball Calculator'!$C$8,$A45-1))</f>
        <v/>
      </c>
      <c r="C45" s="43" t="str">
        <f aca="false">IF($A45="","",'Debt Snowball Calculator'!$C$7+IF($H44&lt;=0.005,'Debt Snowball Calculator'!$F$13,0)+IF($K44&lt;=0.005,'Debt Snowball Calculator'!$F$14,0)+IF($N44&lt;=0.005,'Debt Snowball Calculator'!$F$15,0)+IF($Q44&lt;=0.005,'Debt Snowball Calculator'!$F$16,0)+IF($T44&lt;=0.005,'Debt Snowball Calculator'!$F$17,0)+IF($W44&lt;=0.005,'Debt Snowball Calculator'!$F$18,0)+IF($Z44&lt;=0.005,'Debt Snowball Calculator'!$F$19,0)+IF($AC44&lt;=0.005,'Debt Snowball Calculator'!$F$20,0)+IF($AF44&lt;=0.005,'Debt Snowball Calculator'!$F$21,0)+IF($AI44&lt;=0.005,'Debt Snowball Calculator'!$F$22,0))</f>
        <v/>
      </c>
      <c r="D45" s="36" t="str">
        <f aca="false">IF($A45="","",MIN(IF($H44&lt;=0.005,99999,'Debt Snowball Calculator'!$H$13),IF($K44&lt;=0.005,99999,'Debt Snowball Calculator'!$H$14),IF($N44&lt;=0.005,99999,'Debt Snowball Calculator'!$H$15),IF($Q44&lt;=0.005,99999,'Debt Snowball Calculator'!$H$16),IF($T44&lt;=0.005,99999,'Debt Snowball Calculator'!$H$17),IF($W44&lt;=0.005,99999,'Debt Snowball Calculator'!$H$18),IF($Z44&lt;=0.005,99999,'Debt Snowball Calculator'!$H$19),IF($AC44&lt;=0.005,99999,'Debt Snowball Calculator'!$H$20),IF($AF44&lt;=0.005,99999,'Debt Snowball Calculator'!$H$21),IF($AI44&lt;=0.005,99999,'Debt Snowball Calculator'!$H$22)))</f>
        <v/>
      </c>
      <c r="E45" s="10" t="str">
        <f aca="false">IF($A45="","",IF($D45&gt;=99999,"— All Paid Off —",INDEX('Debt Snowball Calculator'!$C$13:$C$22,MATCH($D45,'Debt Snowball Calculator'!$H$13:$H$22,0))))</f>
        <v/>
      </c>
      <c r="F45" s="43" t="str">
        <f aca="false">IF($A45="","",IF($H44&lt;=0.005,0,MIN('Debt Snowball Calculator'!$F$13,$H44+G45)+IF('Debt Snowball Calculator'!$H$13=$D45,MIN($C45,MAX($H44-(MIN('Debt Snowball Calculator'!$F$13,$H44+G45)-G45),0)),0)))</f>
        <v/>
      </c>
      <c r="G45" s="43" t="str">
        <f aca="false">IF($A45="","",$H44*('Debt Snowball Calculator'!$E$13/12))</f>
        <v/>
      </c>
      <c r="H45" s="43" t="str">
        <f aca="false">IF($A45="","",MAX($H44-(F45-G45),0))</f>
        <v/>
      </c>
      <c r="I45" s="43" t="str">
        <f aca="false">IF($A45="","",IF($K44&lt;=0.005,0,MIN('Debt Snowball Calculator'!$F$14,$K44+J45)+IF('Debt Snowball Calculator'!$H$14=$D45,MIN($C45,MAX($K44-(MIN('Debt Snowball Calculator'!$F$14,$K44+J45)-J45),0)),0)))</f>
        <v/>
      </c>
      <c r="J45" s="43" t="str">
        <f aca="false">IF($A45="","",$K44*('Debt Snowball Calculator'!$E$14/12))</f>
        <v/>
      </c>
      <c r="K45" s="43" t="str">
        <f aca="false">IF($A45="","",MAX($K44-(I45-J45),0))</f>
        <v/>
      </c>
      <c r="L45" s="43" t="str">
        <f aca="false">IF($A45="","",IF($N44&lt;=0.005,0,MIN('Debt Snowball Calculator'!$F$15,$N44+M45)+IF('Debt Snowball Calculator'!$H$15=$D45,MIN($C45,MAX($N44-(MIN('Debt Snowball Calculator'!$F$15,$N44+M45)-M45),0)),0)))</f>
        <v/>
      </c>
      <c r="M45" s="43" t="str">
        <f aca="false">IF($A45="","",$N44*('Debt Snowball Calculator'!$E$15/12))</f>
        <v/>
      </c>
      <c r="N45" s="43" t="str">
        <f aca="false">IF($A45="","",MAX($N44-(L45-M45),0))</f>
        <v/>
      </c>
      <c r="O45" s="43" t="str">
        <f aca="false">IF($A45="","",IF($Q44&lt;=0.005,0,MIN('Debt Snowball Calculator'!$F$16,$Q44+P45)+IF('Debt Snowball Calculator'!$H$16=$D45,MIN($C45,MAX($Q44-(MIN('Debt Snowball Calculator'!$F$16,$Q44+P45)-P45),0)),0)))</f>
        <v/>
      </c>
      <c r="P45" s="43" t="str">
        <f aca="false">IF($A45="","",$Q44*('Debt Snowball Calculator'!$E$16/12))</f>
        <v/>
      </c>
      <c r="Q45" s="43" t="str">
        <f aca="false">IF($A45="","",MAX($Q44-(O45-P45),0))</f>
        <v/>
      </c>
      <c r="R45" s="43" t="str">
        <f aca="false">IF($A45="","",IF($T44&lt;=0.005,0,MIN('Debt Snowball Calculator'!$F$17,$T44+S45)+IF('Debt Snowball Calculator'!$H$17=$D45,MIN($C45,MAX($T44-(MIN('Debt Snowball Calculator'!$F$17,$T44+S45)-S45),0)),0)))</f>
        <v/>
      </c>
      <c r="S45" s="43" t="str">
        <f aca="false">IF($A45="","",$T44*('Debt Snowball Calculator'!$E$17/12))</f>
        <v/>
      </c>
      <c r="T45" s="43" t="str">
        <f aca="false">IF($A45="","",MAX($T44-(R45-S45),0))</f>
        <v/>
      </c>
      <c r="U45" s="43" t="str">
        <f aca="false">IF($A45="","",IF($W44&lt;=0.005,0,MIN('Debt Snowball Calculator'!$F$18,$W44+V45)+IF('Debt Snowball Calculator'!$H$18=$D45,MIN($C45,MAX($W44-(MIN('Debt Snowball Calculator'!$F$18,$W44+V45)-V45),0)),0)))</f>
        <v/>
      </c>
      <c r="V45" s="43" t="str">
        <f aca="false">IF($A45="","",$W44*('Debt Snowball Calculator'!$E$18/12))</f>
        <v/>
      </c>
      <c r="W45" s="43" t="str">
        <f aca="false">IF($A45="","",MAX($W44-(U45-V45),0))</f>
        <v/>
      </c>
      <c r="X45" s="43" t="str">
        <f aca="false">IF($A45="","",IF($Z44&lt;=0.005,0,MIN('Debt Snowball Calculator'!$F$19,$Z44+Y45)+IF('Debt Snowball Calculator'!$H$19=$D45,MIN($C45,MAX($Z44-(MIN('Debt Snowball Calculator'!$F$19,$Z44+Y45)-Y45),0)),0)))</f>
        <v/>
      </c>
      <c r="Y45" s="43" t="str">
        <f aca="false">IF($A45="","",$Z44*('Debt Snowball Calculator'!$E$19/12))</f>
        <v/>
      </c>
      <c r="Z45" s="43" t="str">
        <f aca="false">IF($A45="","",MAX($Z44-(X45-Y45),0))</f>
        <v/>
      </c>
      <c r="AA45" s="43" t="str">
        <f aca="false">IF($A45="","",IF($AC44&lt;=0.005,0,MIN('Debt Snowball Calculator'!$F$20,$AC44+AB45)+IF('Debt Snowball Calculator'!$H$20=$D45,MIN($C45,MAX($AC44-(MIN('Debt Snowball Calculator'!$F$20,$AC44+AB45)-AB45),0)),0)))</f>
        <v/>
      </c>
      <c r="AB45" s="43" t="str">
        <f aca="false">IF($A45="","",$AC44*('Debt Snowball Calculator'!$E$20/12))</f>
        <v/>
      </c>
      <c r="AC45" s="43" t="str">
        <f aca="false">IF($A45="","",MAX($AC44-(AA45-AB45),0))</f>
        <v/>
      </c>
      <c r="AD45" s="43" t="str">
        <f aca="false">IF($A45="","",IF($AF44&lt;=0.005,0,MIN('Debt Snowball Calculator'!$F$21,$AF44+AE45)+IF('Debt Snowball Calculator'!$H$21=$D45,MIN($C45,MAX($AF44-(MIN('Debt Snowball Calculator'!$F$21,$AF44+AE45)-AE45),0)),0)))</f>
        <v/>
      </c>
      <c r="AE45" s="43" t="str">
        <f aca="false">IF($A45="","",$AF44*('Debt Snowball Calculator'!$E$21/12))</f>
        <v/>
      </c>
      <c r="AF45" s="43" t="str">
        <f aca="false">IF($A45="","",MAX($AF44-(AD45-AE45),0))</f>
        <v/>
      </c>
      <c r="AG45" s="43" t="str">
        <f aca="false">IF($A45="","",IF($AI44&lt;=0.005,0,MIN('Debt Snowball Calculator'!$F$22,$AI44+AH45)+IF('Debt Snowball Calculator'!$H$22=$D45,MIN($C45,MAX($AI44-(MIN('Debt Snowball Calculator'!$F$22,$AI44+AH45)-AH45),0)),0)))</f>
        <v/>
      </c>
      <c r="AH45" s="43" t="str">
        <f aca="false">IF($A45="","",$AI44*('Debt Snowball Calculator'!$E$22/12))</f>
        <v/>
      </c>
      <c r="AI45" s="43" t="str">
        <f aca="false">IF($A45="","",MAX($AI44-(AG45-AH45),0))</f>
        <v/>
      </c>
      <c r="AJ45" s="43" t="str">
        <f aca="false">IF($A45="","",F45+I45+L45+O45+R45+U45+X45+AA45+AD45+AG45)</f>
        <v/>
      </c>
      <c r="AK45" s="43" t="str">
        <f aca="false">IF($A45="","",G45+J45+M45+P45+S45+V45+Y45+AB45+AE45+AH45)</f>
        <v/>
      </c>
      <c r="AL45" s="43" t="str">
        <f aca="false">IF($A45="","",H45+K45+N45+Q45+T45+W45+Z45+AC45+AF45+AI45)</f>
        <v/>
      </c>
    </row>
    <row r="46" customFormat="false" ht="15" hidden="false" customHeight="false" outlineLevel="0" collapsed="false">
      <c r="A46" s="39" t="str">
        <f aca="false">IF($A45="","",IF(AND(ISNUMBER($AL45),$AL45&gt;0.005),$A45+1,""))</f>
        <v/>
      </c>
      <c r="B46" s="40" t="str">
        <f aca="false">IF($A46="","",EDATE('Debt Snowball Calculator'!$C$8,$A46-1))</f>
        <v/>
      </c>
      <c r="C46" s="44" t="str">
        <f aca="false">IF($A46="","",'Debt Snowball Calculator'!$C$7+IF($H45&lt;=0.005,'Debt Snowball Calculator'!$F$13,0)+IF($K45&lt;=0.005,'Debt Snowball Calculator'!$F$14,0)+IF($N45&lt;=0.005,'Debt Snowball Calculator'!$F$15,0)+IF($Q45&lt;=0.005,'Debt Snowball Calculator'!$F$16,0)+IF($T45&lt;=0.005,'Debt Snowball Calculator'!$F$17,0)+IF($W45&lt;=0.005,'Debt Snowball Calculator'!$F$18,0)+IF($Z45&lt;=0.005,'Debt Snowball Calculator'!$F$19,0)+IF($AC45&lt;=0.005,'Debt Snowball Calculator'!$F$20,0)+IF($AF45&lt;=0.005,'Debt Snowball Calculator'!$F$21,0)+IF($AI45&lt;=0.005,'Debt Snowball Calculator'!$F$22,0))</f>
        <v/>
      </c>
      <c r="D46" s="39" t="str">
        <f aca="false">IF($A46="","",MIN(IF($H45&lt;=0.005,99999,'Debt Snowball Calculator'!$H$13),IF($K45&lt;=0.005,99999,'Debt Snowball Calculator'!$H$14),IF($N45&lt;=0.005,99999,'Debt Snowball Calculator'!$H$15),IF($Q45&lt;=0.005,99999,'Debt Snowball Calculator'!$H$16),IF($T45&lt;=0.005,99999,'Debt Snowball Calculator'!$H$17),IF($W45&lt;=0.005,99999,'Debt Snowball Calculator'!$H$18),IF($Z45&lt;=0.005,99999,'Debt Snowball Calculator'!$H$19),IF($AC45&lt;=0.005,99999,'Debt Snowball Calculator'!$H$20),IF($AF45&lt;=0.005,99999,'Debt Snowball Calculator'!$H$21),IF($AI45&lt;=0.005,99999,'Debt Snowball Calculator'!$H$22)))</f>
        <v/>
      </c>
      <c r="E46" s="17" t="str">
        <f aca="false">IF($A46="","",IF($D46&gt;=99999,"— All Paid Off —",INDEX('Debt Snowball Calculator'!$C$13:$C$22,MATCH($D46,'Debt Snowball Calculator'!$H$13:$H$22,0))))</f>
        <v/>
      </c>
      <c r="F46" s="44" t="str">
        <f aca="false">IF($A46="","",IF($H45&lt;=0.005,0,MIN('Debt Snowball Calculator'!$F$13,$H45+G46)+IF('Debt Snowball Calculator'!$H$13=$D46,MIN($C46,MAX($H45-(MIN('Debt Snowball Calculator'!$F$13,$H45+G46)-G46),0)),0)))</f>
        <v/>
      </c>
      <c r="G46" s="44" t="str">
        <f aca="false">IF($A46="","",$H45*('Debt Snowball Calculator'!$E$13/12))</f>
        <v/>
      </c>
      <c r="H46" s="44" t="str">
        <f aca="false">IF($A46="","",MAX($H45-(F46-G46),0))</f>
        <v/>
      </c>
      <c r="I46" s="44" t="str">
        <f aca="false">IF($A46="","",IF($K45&lt;=0.005,0,MIN('Debt Snowball Calculator'!$F$14,$K45+J46)+IF('Debt Snowball Calculator'!$H$14=$D46,MIN($C46,MAX($K45-(MIN('Debt Snowball Calculator'!$F$14,$K45+J46)-J46),0)),0)))</f>
        <v/>
      </c>
      <c r="J46" s="44" t="str">
        <f aca="false">IF($A46="","",$K45*('Debt Snowball Calculator'!$E$14/12))</f>
        <v/>
      </c>
      <c r="K46" s="44" t="str">
        <f aca="false">IF($A46="","",MAX($K45-(I46-J46),0))</f>
        <v/>
      </c>
      <c r="L46" s="44" t="str">
        <f aca="false">IF($A46="","",IF($N45&lt;=0.005,0,MIN('Debt Snowball Calculator'!$F$15,$N45+M46)+IF('Debt Snowball Calculator'!$H$15=$D46,MIN($C46,MAX($N45-(MIN('Debt Snowball Calculator'!$F$15,$N45+M46)-M46),0)),0)))</f>
        <v/>
      </c>
      <c r="M46" s="44" t="str">
        <f aca="false">IF($A46="","",$N45*('Debt Snowball Calculator'!$E$15/12))</f>
        <v/>
      </c>
      <c r="N46" s="44" t="str">
        <f aca="false">IF($A46="","",MAX($N45-(L46-M46),0))</f>
        <v/>
      </c>
      <c r="O46" s="44" t="str">
        <f aca="false">IF($A46="","",IF($Q45&lt;=0.005,0,MIN('Debt Snowball Calculator'!$F$16,$Q45+P46)+IF('Debt Snowball Calculator'!$H$16=$D46,MIN($C46,MAX($Q45-(MIN('Debt Snowball Calculator'!$F$16,$Q45+P46)-P46),0)),0)))</f>
        <v/>
      </c>
      <c r="P46" s="44" t="str">
        <f aca="false">IF($A46="","",$Q45*('Debt Snowball Calculator'!$E$16/12))</f>
        <v/>
      </c>
      <c r="Q46" s="44" t="str">
        <f aca="false">IF($A46="","",MAX($Q45-(O46-P46),0))</f>
        <v/>
      </c>
      <c r="R46" s="44" t="str">
        <f aca="false">IF($A46="","",IF($T45&lt;=0.005,0,MIN('Debt Snowball Calculator'!$F$17,$T45+S46)+IF('Debt Snowball Calculator'!$H$17=$D46,MIN($C46,MAX($T45-(MIN('Debt Snowball Calculator'!$F$17,$T45+S46)-S46),0)),0)))</f>
        <v/>
      </c>
      <c r="S46" s="44" t="str">
        <f aca="false">IF($A46="","",$T45*('Debt Snowball Calculator'!$E$17/12))</f>
        <v/>
      </c>
      <c r="T46" s="44" t="str">
        <f aca="false">IF($A46="","",MAX($T45-(R46-S46),0))</f>
        <v/>
      </c>
      <c r="U46" s="44" t="str">
        <f aca="false">IF($A46="","",IF($W45&lt;=0.005,0,MIN('Debt Snowball Calculator'!$F$18,$W45+V46)+IF('Debt Snowball Calculator'!$H$18=$D46,MIN($C46,MAX($W45-(MIN('Debt Snowball Calculator'!$F$18,$W45+V46)-V46),0)),0)))</f>
        <v/>
      </c>
      <c r="V46" s="44" t="str">
        <f aca="false">IF($A46="","",$W45*('Debt Snowball Calculator'!$E$18/12))</f>
        <v/>
      </c>
      <c r="W46" s="44" t="str">
        <f aca="false">IF($A46="","",MAX($W45-(U46-V46),0))</f>
        <v/>
      </c>
      <c r="X46" s="44" t="str">
        <f aca="false">IF($A46="","",IF($Z45&lt;=0.005,0,MIN('Debt Snowball Calculator'!$F$19,$Z45+Y46)+IF('Debt Snowball Calculator'!$H$19=$D46,MIN($C46,MAX($Z45-(MIN('Debt Snowball Calculator'!$F$19,$Z45+Y46)-Y46),0)),0)))</f>
        <v/>
      </c>
      <c r="Y46" s="44" t="str">
        <f aca="false">IF($A46="","",$Z45*('Debt Snowball Calculator'!$E$19/12))</f>
        <v/>
      </c>
      <c r="Z46" s="44" t="str">
        <f aca="false">IF($A46="","",MAX($Z45-(X46-Y46),0))</f>
        <v/>
      </c>
      <c r="AA46" s="44" t="str">
        <f aca="false">IF($A46="","",IF($AC45&lt;=0.005,0,MIN('Debt Snowball Calculator'!$F$20,$AC45+AB46)+IF('Debt Snowball Calculator'!$H$20=$D46,MIN($C46,MAX($AC45-(MIN('Debt Snowball Calculator'!$F$20,$AC45+AB46)-AB46),0)),0)))</f>
        <v/>
      </c>
      <c r="AB46" s="44" t="str">
        <f aca="false">IF($A46="","",$AC45*('Debt Snowball Calculator'!$E$20/12))</f>
        <v/>
      </c>
      <c r="AC46" s="44" t="str">
        <f aca="false">IF($A46="","",MAX($AC45-(AA46-AB46),0))</f>
        <v/>
      </c>
      <c r="AD46" s="44" t="str">
        <f aca="false">IF($A46="","",IF($AF45&lt;=0.005,0,MIN('Debt Snowball Calculator'!$F$21,$AF45+AE46)+IF('Debt Snowball Calculator'!$H$21=$D46,MIN($C46,MAX($AF45-(MIN('Debt Snowball Calculator'!$F$21,$AF45+AE46)-AE46),0)),0)))</f>
        <v/>
      </c>
      <c r="AE46" s="44" t="str">
        <f aca="false">IF($A46="","",$AF45*('Debt Snowball Calculator'!$E$21/12))</f>
        <v/>
      </c>
      <c r="AF46" s="44" t="str">
        <f aca="false">IF($A46="","",MAX($AF45-(AD46-AE46),0))</f>
        <v/>
      </c>
      <c r="AG46" s="44" t="str">
        <f aca="false">IF($A46="","",IF($AI45&lt;=0.005,0,MIN('Debt Snowball Calculator'!$F$22,$AI45+AH46)+IF('Debt Snowball Calculator'!$H$22=$D46,MIN($C46,MAX($AI45-(MIN('Debt Snowball Calculator'!$F$22,$AI45+AH46)-AH46),0)),0)))</f>
        <v/>
      </c>
      <c r="AH46" s="44" t="str">
        <f aca="false">IF($A46="","",$AI45*('Debt Snowball Calculator'!$E$22/12))</f>
        <v/>
      </c>
      <c r="AI46" s="44" t="str">
        <f aca="false">IF($A46="","",MAX($AI45-(AG46-AH46),0))</f>
        <v/>
      </c>
      <c r="AJ46" s="44" t="str">
        <f aca="false">IF($A46="","",F46+I46+L46+O46+R46+U46+X46+AA46+AD46+AG46)</f>
        <v/>
      </c>
      <c r="AK46" s="44" t="str">
        <f aca="false">IF($A46="","",G46+J46+M46+P46+S46+V46+Y46+AB46+AE46+AH46)</f>
        <v/>
      </c>
      <c r="AL46" s="44" t="str">
        <f aca="false">IF($A46="","",H46+K46+N46+Q46+T46+W46+Z46+AC46+AF46+AI46)</f>
        <v/>
      </c>
    </row>
    <row r="47" customFormat="false" ht="15" hidden="false" customHeight="false" outlineLevel="0" collapsed="false">
      <c r="A47" s="36" t="str">
        <f aca="false">IF($A46="","",IF(AND(ISNUMBER($AL46),$AL46&gt;0.005),$A46+1,""))</f>
        <v/>
      </c>
      <c r="B47" s="37" t="str">
        <f aca="false">IF($A47="","",EDATE('Debt Snowball Calculator'!$C$8,$A47-1))</f>
        <v/>
      </c>
      <c r="C47" s="43" t="str">
        <f aca="false">IF($A47="","",'Debt Snowball Calculator'!$C$7+IF($H46&lt;=0.005,'Debt Snowball Calculator'!$F$13,0)+IF($K46&lt;=0.005,'Debt Snowball Calculator'!$F$14,0)+IF($N46&lt;=0.005,'Debt Snowball Calculator'!$F$15,0)+IF($Q46&lt;=0.005,'Debt Snowball Calculator'!$F$16,0)+IF($T46&lt;=0.005,'Debt Snowball Calculator'!$F$17,0)+IF($W46&lt;=0.005,'Debt Snowball Calculator'!$F$18,0)+IF($Z46&lt;=0.005,'Debt Snowball Calculator'!$F$19,0)+IF($AC46&lt;=0.005,'Debt Snowball Calculator'!$F$20,0)+IF($AF46&lt;=0.005,'Debt Snowball Calculator'!$F$21,0)+IF($AI46&lt;=0.005,'Debt Snowball Calculator'!$F$22,0))</f>
        <v/>
      </c>
      <c r="D47" s="36" t="str">
        <f aca="false">IF($A47="","",MIN(IF($H46&lt;=0.005,99999,'Debt Snowball Calculator'!$H$13),IF($K46&lt;=0.005,99999,'Debt Snowball Calculator'!$H$14),IF($N46&lt;=0.005,99999,'Debt Snowball Calculator'!$H$15),IF($Q46&lt;=0.005,99999,'Debt Snowball Calculator'!$H$16),IF($T46&lt;=0.005,99999,'Debt Snowball Calculator'!$H$17),IF($W46&lt;=0.005,99999,'Debt Snowball Calculator'!$H$18),IF($Z46&lt;=0.005,99999,'Debt Snowball Calculator'!$H$19),IF($AC46&lt;=0.005,99999,'Debt Snowball Calculator'!$H$20),IF($AF46&lt;=0.005,99999,'Debt Snowball Calculator'!$H$21),IF($AI46&lt;=0.005,99999,'Debt Snowball Calculator'!$H$22)))</f>
        <v/>
      </c>
      <c r="E47" s="10" t="str">
        <f aca="false">IF($A47="","",IF($D47&gt;=99999,"— All Paid Off —",INDEX('Debt Snowball Calculator'!$C$13:$C$22,MATCH($D47,'Debt Snowball Calculator'!$H$13:$H$22,0))))</f>
        <v/>
      </c>
      <c r="F47" s="43" t="str">
        <f aca="false">IF($A47="","",IF($H46&lt;=0.005,0,MIN('Debt Snowball Calculator'!$F$13,$H46+G47)+IF('Debt Snowball Calculator'!$H$13=$D47,MIN($C47,MAX($H46-(MIN('Debt Snowball Calculator'!$F$13,$H46+G47)-G47),0)),0)))</f>
        <v/>
      </c>
      <c r="G47" s="43" t="str">
        <f aca="false">IF($A47="","",$H46*('Debt Snowball Calculator'!$E$13/12))</f>
        <v/>
      </c>
      <c r="H47" s="43" t="str">
        <f aca="false">IF($A47="","",MAX($H46-(F47-G47),0))</f>
        <v/>
      </c>
      <c r="I47" s="43" t="str">
        <f aca="false">IF($A47="","",IF($K46&lt;=0.005,0,MIN('Debt Snowball Calculator'!$F$14,$K46+J47)+IF('Debt Snowball Calculator'!$H$14=$D47,MIN($C47,MAX($K46-(MIN('Debt Snowball Calculator'!$F$14,$K46+J47)-J47),0)),0)))</f>
        <v/>
      </c>
      <c r="J47" s="43" t="str">
        <f aca="false">IF($A47="","",$K46*('Debt Snowball Calculator'!$E$14/12))</f>
        <v/>
      </c>
      <c r="K47" s="43" t="str">
        <f aca="false">IF($A47="","",MAX($K46-(I47-J47),0))</f>
        <v/>
      </c>
      <c r="L47" s="43" t="str">
        <f aca="false">IF($A47="","",IF($N46&lt;=0.005,0,MIN('Debt Snowball Calculator'!$F$15,$N46+M47)+IF('Debt Snowball Calculator'!$H$15=$D47,MIN($C47,MAX($N46-(MIN('Debt Snowball Calculator'!$F$15,$N46+M47)-M47),0)),0)))</f>
        <v/>
      </c>
      <c r="M47" s="43" t="str">
        <f aca="false">IF($A47="","",$N46*('Debt Snowball Calculator'!$E$15/12))</f>
        <v/>
      </c>
      <c r="N47" s="43" t="str">
        <f aca="false">IF($A47="","",MAX($N46-(L47-M47),0))</f>
        <v/>
      </c>
      <c r="O47" s="43" t="str">
        <f aca="false">IF($A47="","",IF($Q46&lt;=0.005,0,MIN('Debt Snowball Calculator'!$F$16,$Q46+P47)+IF('Debt Snowball Calculator'!$H$16=$D47,MIN($C47,MAX($Q46-(MIN('Debt Snowball Calculator'!$F$16,$Q46+P47)-P47),0)),0)))</f>
        <v/>
      </c>
      <c r="P47" s="43" t="str">
        <f aca="false">IF($A47="","",$Q46*('Debt Snowball Calculator'!$E$16/12))</f>
        <v/>
      </c>
      <c r="Q47" s="43" t="str">
        <f aca="false">IF($A47="","",MAX($Q46-(O47-P47),0))</f>
        <v/>
      </c>
      <c r="R47" s="43" t="str">
        <f aca="false">IF($A47="","",IF($T46&lt;=0.005,0,MIN('Debt Snowball Calculator'!$F$17,$T46+S47)+IF('Debt Snowball Calculator'!$H$17=$D47,MIN($C47,MAX($T46-(MIN('Debt Snowball Calculator'!$F$17,$T46+S47)-S47),0)),0)))</f>
        <v/>
      </c>
      <c r="S47" s="43" t="str">
        <f aca="false">IF($A47="","",$T46*('Debt Snowball Calculator'!$E$17/12))</f>
        <v/>
      </c>
      <c r="T47" s="43" t="str">
        <f aca="false">IF($A47="","",MAX($T46-(R47-S47),0))</f>
        <v/>
      </c>
      <c r="U47" s="43" t="str">
        <f aca="false">IF($A47="","",IF($W46&lt;=0.005,0,MIN('Debt Snowball Calculator'!$F$18,$W46+V47)+IF('Debt Snowball Calculator'!$H$18=$D47,MIN($C47,MAX($W46-(MIN('Debt Snowball Calculator'!$F$18,$W46+V47)-V47),0)),0)))</f>
        <v/>
      </c>
      <c r="V47" s="43" t="str">
        <f aca="false">IF($A47="","",$W46*('Debt Snowball Calculator'!$E$18/12))</f>
        <v/>
      </c>
      <c r="W47" s="43" t="str">
        <f aca="false">IF($A47="","",MAX($W46-(U47-V47),0))</f>
        <v/>
      </c>
      <c r="X47" s="43" t="str">
        <f aca="false">IF($A47="","",IF($Z46&lt;=0.005,0,MIN('Debt Snowball Calculator'!$F$19,$Z46+Y47)+IF('Debt Snowball Calculator'!$H$19=$D47,MIN($C47,MAX($Z46-(MIN('Debt Snowball Calculator'!$F$19,$Z46+Y47)-Y47),0)),0)))</f>
        <v/>
      </c>
      <c r="Y47" s="43" t="str">
        <f aca="false">IF($A47="","",$Z46*('Debt Snowball Calculator'!$E$19/12))</f>
        <v/>
      </c>
      <c r="Z47" s="43" t="str">
        <f aca="false">IF($A47="","",MAX($Z46-(X47-Y47),0))</f>
        <v/>
      </c>
      <c r="AA47" s="43" t="str">
        <f aca="false">IF($A47="","",IF($AC46&lt;=0.005,0,MIN('Debt Snowball Calculator'!$F$20,$AC46+AB47)+IF('Debt Snowball Calculator'!$H$20=$D47,MIN($C47,MAX($AC46-(MIN('Debt Snowball Calculator'!$F$20,$AC46+AB47)-AB47),0)),0)))</f>
        <v/>
      </c>
      <c r="AB47" s="43" t="str">
        <f aca="false">IF($A47="","",$AC46*('Debt Snowball Calculator'!$E$20/12))</f>
        <v/>
      </c>
      <c r="AC47" s="43" t="str">
        <f aca="false">IF($A47="","",MAX($AC46-(AA47-AB47),0))</f>
        <v/>
      </c>
      <c r="AD47" s="43" t="str">
        <f aca="false">IF($A47="","",IF($AF46&lt;=0.005,0,MIN('Debt Snowball Calculator'!$F$21,$AF46+AE47)+IF('Debt Snowball Calculator'!$H$21=$D47,MIN($C47,MAX($AF46-(MIN('Debt Snowball Calculator'!$F$21,$AF46+AE47)-AE47),0)),0)))</f>
        <v/>
      </c>
      <c r="AE47" s="43" t="str">
        <f aca="false">IF($A47="","",$AF46*('Debt Snowball Calculator'!$E$21/12))</f>
        <v/>
      </c>
      <c r="AF47" s="43" t="str">
        <f aca="false">IF($A47="","",MAX($AF46-(AD47-AE47),0))</f>
        <v/>
      </c>
      <c r="AG47" s="43" t="str">
        <f aca="false">IF($A47="","",IF($AI46&lt;=0.005,0,MIN('Debt Snowball Calculator'!$F$22,$AI46+AH47)+IF('Debt Snowball Calculator'!$H$22=$D47,MIN($C47,MAX($AI46-(MIN('Debt Snowball Calculator'!$F$22,$AI46+AH47)-AH47),0)),0)))</f>
        <v/>
      </c>
      <c r="AH47" s="43" t="str">
        <f aca="false">IF($A47="","",$AI46*('Debt Snowball Calculator'!$E$22/12))</f>
        <v/>
      </c>
      <c r="AI47" s="43" t="str">
        <f aca="false">IF($A47="","",MAX($AI46-(AG47-AH47),0))</f>
        <v/>
      </c>
      <c r="AJ47" s="43" t="str">
        <f aca="false">IF($A47="","",F47+I47+L47+O47+R47+U47+X47+AA47+AD47+AG47)</f>
        <v/>
      </c>
      <c r="AK47" s="43" t="str">
        <f aca="false">IF($A47="","",G47+J47+M47+P47+S47+V47+Y47+AB47+AE47+AH47)</f>
        <v/>
      </c>
      <c r="AL47" s="43" t="str">
        <f aca="false">IF($A47="","",H47+K47+N47+Q47+T47+W47+Z47+AC47+AF47+AI47)</f>
        <v/>
      </c>
    </row>
    <row r="48" customFormat="false" ht="15" hidden="false" customHeight="false" outlineLevel="0" collapsed="false">
      <c r="A48" s="39" t="str">
        <f aca="false">IF($A47="","",IF(AND(ISNUMBER($AL47),$AL47&gt;0.005),$A47+1,""))</f>
        <v/>
      </c>
      <c r="B48" s="40" t="str">
        <f aca="false">IF($A48="","",EDATE('Debt Snowball Calculator'!$C$8,$A48-1))</f>
        <v/>
      </c>
      <c r="C48" s="44" t="str">
        <f aca="false">IF($A48="","",'Debt Snowball Calculator'!$C$7+IF($H47&lt;=0.005,'Debt Snowball Calculator'!$F$13,0)+IF($K47&lt;=0.005,'Debt Snowball Calculator'!$F$14,0)+IF($N47&lt;=0.005,'Debt Snowball Calculator'!$F$15,0)+IF($Q47&lt;=0.005,'Debt Snowball Calculator'!$F$16,0)+IF($T47&lt;=0.005,'Debt Snowball Calculator'!$F$17,0)+IF($W47&lt;=0.005,'Debt Snowball Calculator'!$F$18,0)+IF($Z47&lt;=0.005,'Debt Snowball Calculator'!$F$19,0)+IF($AC47&lt;=0.005,'Debt Snowball Calculator'!$F$20,0)+IF($AF47&lt;=0.005,'Debt Snowball Calculator'!$F$21,0)+IF($AI47&lt;=0.005,'Debt Snowball Calculator'!$F$22,0))</f>
        <v/>
      </c>
      <c r="D48" s="39" t="str">
        <f aca="false">IF($A48="","",MIN(IF($H47&lt;=0.005,99999,'Debt Snowball Calculator'!$H$13),IF($K47&lt;=0.005,99999,'Debt Snowball Calculator'!$H$14),IF($N47&lt;=0.005,99999,'Debt Snowball Calculator'!$H$15),IF($Q47&lt;=0.005,99999,'Debt Snowball Calculator'!$H$16),IF($T47&lt;=0.005,99999,'Debt Snowball Calculator'!$H$17),IF($W47&lt;=0.005,99999,'Debt Snowball Calculator'!$H$18),IF($Z47&lt;=0.005,99999,'Debt Snowball Calculator'!$H$19),IF($AC47&lt;=0.005,99999,'Debt Snowball Calculator'!$H$20),IF($AF47&lt;=0.005,99999,'Debt Snowball Calculator'!$H$21),IF($AI47&lt;=0.005,99999,'Debt Snowball Calculator'!$H$22)))</f>
        <v/>
      </c>
      <c r="E48" s="17" t="str">
        <f aca="false">IF($A48="","",IF($D48&gt;=99999,"— All Paid Off —",INDEX('Debt Snowball Calculator'!$C$13:$C$22,MATCH($D48,'Debt Snowball Calculator'!$H$13:$H$22,0))))</f>
        <v/>
      </c>
      <c r="F48" s="44" t="str">
        <f aca="false">IF($A48="","",IF($H47&lt;=0.005,0,MIN('Debt Snowball Calculator'!$F$13,$H47+G48)+IF('Debt Snowball Calculator'!$H$13=$D48,MIN($C48,MAX($H47-(MIN('Debt Snowball Calculator'!$F$13,$H47+G48)-G48),0)),0)))</f>
        <v/>
      </c>
      <c r="G48" s="44" t="str">
        <f aca="false">IF($A48="","",$H47*('Debt Snowball Calculator'!$E$13/12))</f>
        <v/>
      </c>
      <c r="H48" s="44" t="str">
        <f aca="false">IF($A48="","",MAX($H47-(F48-G48),0))</f>
        <v/>
      </c>
      <c r="I48" s="44" t="str">
        <f aca="false">IF($A48="","",IF($K47&lt;=0.005,0,MIN('Debt Snowball Calculator'!$F$14,$K47+J48)+IF('Debt Snowball Calculator'!$H$14=$D48,MIN($C48,MAX($K47-(MIN('Debt Snowball Calculator'!$F$14,$K47+J48)-J48),0)),0)))</f>
        <v/>
      </c>
      <c r="J48" s="44" t="str">
        <f aca="false">IF($A48="","",$K47*('Debt Snowball Calculator'!$E$14/12))</f>
        <v/>
      </c>
      <c r="K48" s="44" t="str">
        <f aca="false">IF($A48="","",MAX($K47-(I48-J48),0))</f>
        <v/>
      </c>
      <c r="L48" s="44" t="str">
        <f aca="false">IF($A48="","",IF($N47&lt;=0.005,0,MIN('Debt Snowball Calculator'!$F$15,$N47+M48)+IF('Debt Snowball Calculator'!$H$15=$D48,MIN($C48,MAX($N47-(MIN('Debt Snowball Calculator'!$F$15,$N47+M48)-M48),0)),0)))</f>
        <v/>
      </c>
      <c r="M48" s="44" t="str">
        <f aca="false">IF($A48="","",$N47*('Debt Snowball Calculator'!$E$15/12))</f>
        <v/>
      </c>
      <c r="N48" s="44" t="str">
        <f aca="false">IF($A48="","",MAX($N47-(L48-M48),0))</f>
        <v/>
      </c>
      <c r="O48" s="44" t="str">
        <f aca="false">IF($A48="","",IF($Q47&lt;=0.005,0,MIN('Debt Snowball Calculator'!$F$16,$Q47+P48)+IF('Debt Snowball Calculator'!$H$16=$D48,MIN($C48,MAX($Q47-(MIN('Debt Snowball Calculator'!$F$16,$Q47+P48)-P48),0)),0)))</f>
        <v/>
      </c>
      <c r="P48" s="44" t="str">
        <f aca="false">IF($A48="","",$Q47*('Debt Snowball Calculator'!$E$16/12))</f>
        <v/>
      </c>
      <c r="Q48" s="44" t="str">
        <f aca="false">IF($A48="","",MAX($Q47-(O48-P48),0))</f>
        <v/>
      </c>
      <c r="R48" s="44" t="str">
        <f aca="false">IF($A48="","",IF($T47&lt;=0.005,0,MIN('Debt Snowball Calculator'!$F$17,$T47+S48)+IF('Debt Snowball Calculator'!$H$17=$D48,MIN($C48,MAX($T47-(MIN('Debt Snowball Calculator'!$F$17,$T47+S48)-S48),0)),0)))</f>
        <v/>
      </c>
      <c r="S48" s="44" t="str">
        <f aca="false">IF($A48="","",$T47*('Debt Snowball Calculator'!$E$17/12))</f>
        <v/>
      </c>
      <c r="T48" s="44" t="str">
        <f aca="false">IF($A48="","",MAX($T47-(R48-S48),0))</f>
        <v/>
      </c>
      <c r="U48" s="44" t="str">
        <f aca="false">IF($A48="","",IF($W47&lt;=0.005,0,MIN('Debt Snowball Calculator'!$F$18,$W47+V48)+IF('Debt Snowball Calculator'!$H$18=$D48,MIN($C48,MAX($W47-(MIN('Debt Snowball Calculator'!$F$18,$W47+V48)-V48),0)),0)))</f>
        <v/>
      </c>
      <c r="V48" s="44" t="str">
        <f aca="false">IF($A48="","",$W47*('Debt Snowball Calculator'!$E$18/12))</f>
        <v/>
      </c>
      <c r="W48" s="44" t="str">
        <f aca="false">IF($A48="","",MAX($W47-(U48-V48),0))</f>
        <v/>
      </c>
      <c r="X48" s="44" t="str">
        <f aca="false">IF($A48="","",IF($Z47&lt;=0.005,0,MIN('Debt Snowball Calculator'!$F$19,$Z47+Y48)+IF('Debt Snowball Calculator'!$H$19=$D48,MIN($C48,MAX($Z47-(MIN('Debt Snowball Calculator'!$F$19,$Z47+Y48)-Y48),0)),0)))</f>
        <v/>
      </c>
      <c r="Y48" s="44" t="str">
        <f aca="false">IF($A48="","",$Z47*('Debt Snowball Calculator'!$E$19/12))</f>
        <v/>
      </c>
      <c r="Z48" s="44" t="str">
        <f aca="false">IF($A48="","",MAX($Z47-(X48-Y48),0))</f>
        <v/>
      </c>
      <c r="AA48" s="44" t="str">
        <f aca="false">IF($A48="","",IF($AC47&lt;=0.005,0,MIN('Debt Snowball Calculator'!$F$20,$AC47+AB48)+IF('Debt Snowball Calculator'!$H$20=$D48,MIN($C48,MAX($AC47-(MIN('Debt Snowball Calculator'!$F$20,$AC47+AB48)-AB48),0)),0)))</f>
        <v/>
      </c>
      <c r="AB48" s="44" t="str">
        <f aca="false">IF($A48="","",$AC47*('Debt Snowball Calculator'!$E$20/12))</f>
        <v/>
      </c>
      <c r="AC48" s="44" t="str">
        <f aca="false">IF($A48="","",MAX($AC47-(AA48-AB48),0))</f>
        <v/>
      </c>
      <c r="AD48" s="44" t="str">
        <f aca="false">IF($A48="","",IF($AF47&lt;=0.005,0,MIN('Debt Snowball Calculator'!$F$21,$AF47+AE48)+IF('Debt Snowball Calculator'!$H$21=$D48,MIN($C48,MAX($AF47-(MIN('Debt Snowball Calculator'!$F$21,$AF47+AE48)-AE48),0)),0)))</f>
        <v/>
      </c>
      <c r="AE48" s="44" t="str">
        <f aca="false">IF($A48="","",$AF47*('Debt Snowball Calculator'!$E$21/12))</f>
        <v/>
      </c>
      <c r="AF48" s="44" t="str">
        <f aca="false">IF($A48="","",MAX($AF47-(AD48-AE48),0))</f>
        <v/>
      </c>
      <c r="AG48" s="44" t="str">
        <f aca="false">IF($A48="","",IF($AI47&lt;=0.005,0,MIN('Debt Snowball Calculator'!$F$22,$AI47+AH48)+IF('Debt Snowball Calculator'!$H$22=$D48,MIN($C48,MAX($AI47-(MIN('Debt Snowball Calculator'!$F$22,$AI47+AH48)-AH48),0)),0)))</f>
        <v/>
      </c>
      <c r="AH48" s="44" t="str">
        <f aca="false">IF($A48="","",$AI47*('Debt Snowball Calculator'!$E$22/12))</f>
        <v/>
      </c>
      <c r="AI48" s="44" t="str">
        <f aca="false">IF($A48="","",MAX($AI47-(AG48-AH48),0))</f>
        <v/>
      </c>
      <c r="AJ48" s="44" t="str">
        <f aca="false">IF($A48="","",F48+I48+L48+O48+R48+U48+X48+AA48+AD48+AG48)</f>
        <v/>
      </c>
      <c r="AK48" s="44" t="str">
        <f aca="false">IF($A48="","",G48+J48+M48+P48+S48+V48+Y48+AB48+AE48+AH48)</f>
        <v/>
      </c>
      <c r="AL48" s="44" t="str">
        <f aca="false">IF($A48="","",H48+K48+N48+Q48+T48+W48+Z48+AC48+AF48+AI48)</f>
        <v/>
      </c>
    </row>
    <row r="49" customFormat="false" ht="15" hidden="false" customHeight="false" outlineLevel="0" collapsed="false">
      <c r="A49" s="36" t="str">
        <f aca="false">IF($A48="","",IF(AND(ISNUMBER($AL48),$AL48&gt;0.005),$A48+1,""))</f>
        <v/>
      </c>
      <c r="B49" s="37" t="str">
        <f aca="false">IF($A49="","",EDATE('Debt Snowball Calculator'!$C$8,$A49-1))</f>
        <v/>
      </c>
      <c r="C49" s="43" t="str">
        <f aca="false">IF($A49="","",'Debt Snowball Calculator'!$C$7+IF($H48&lt;=0.005,'Debt Snowball Calculator'!$F$13,0)+IF($K48&lt;=0.005,'Debt Snowball Calculator'!$F$14,0)+IF($N48&lt;=0.005,'Debt Snowball Calculator'!$F$15,0)+IF($Q48&lt;=0.005,'Debt Snowball Calculator'!$F$16,0)+IF($T48&lt;=0.005,'Debt Snowball Calculator'!$F$17,0)+IF($W48&lt;=0.005,'Debt Snowball Calculator'!$F$18,0)+IF($Z48&lt;=0.005,'Debt Snowball Calculator'!$F$19,0)+IF($AC48&lt;=0.005,'Debt Snowball Calculator'!$F$20,0)+IF($AF48&lt;=0.005,'Debt Snowball Calculator'!$F$21,0)+IF($AI48&lt;=0.005,'Debt Snowball Calculator'!$F$22,0))</f>
        <v/>
      </c>
      <c r="D49" s="36" t="str">
        <f aca="false">IF($A49="","",MIN(IF($H48&lt;=0.005,99999,'Debt Snowball Calculator'!$H$13),IF($K48&lt;=0.005,99999,'Debt Snowball Calculator'!$H$14),IF($N48&lt;=0.005,99999,'Debt Snowball Calculator'!$H$15),IF($Q48&lt;=0.005,99999,'Debt Snowball Calculator'!$H$16),IF($T48&lt;=0.005,99999,'Debt Snowball Calculator'!$H$17),IF($W48&lt;=0.005,99999,'Debt Snowball Calculator'!$H$18),IF($Z48&lt;=0.005,99999,'Debt Snowball Calculator'!$H$19),IF($AC48&lt;=0.005,99999,'Debt Snowball Calculator'!$H$20),IF($AF48&lt;=0.005,99999,'Debt Snowball Calculator'!$H$21),IF($AI48&lt;=0.005,99999,'Debt Snowball Calculator'!$H$22)))</f>
        <v/>
      </c>
      <c r="E49" s="10" t="str">
        <f aca="false">IF($A49="","",IF($D49&gt;=99999,"— All Paid Off —",INDEX('Debt Snowball Calculator'!$C$13:$C$22,MATCH($D49,'Debt Snowball Calculator'!$H$13:$H$22,0))))</f>
        <v/>
      </c>
      <c r="F49" s="43" t="str">
        <f aca="false">IF($A49="","",IF($H48&lt;=0.005,0,MIN('Debt Snowball Calculator'!$F$13,$H48+G49)+IF('Debt Snowball Calculator'!$H$13=$D49,MIN($C49,MAX($H48-(MIN('Debt Snowball Calculator'!$F$13,$H48+G49)-G49),0)),0)))</f>
        <v/>
      </c>
      <c r="G49" s="43" t="str">
        <f aca="false">IF($A49="","",$H48*('Debt Snowball Calculator'!$E$13/12))</f>
        <v/>
      </c>
      <c r="H49" s="43" t="str">
        <f aca="false">IF($A49="","",MAX($H48-(F49-G49),0))</f>
        <v/>
      </c>
      <c r="I49" s="43" t="str">
        <f aca="false">IF($A49="","",IF($K48&lt;=0.005,0,MIN('Debt Snowball Calculator'!$F$14,$K48+J49)+IF('Debt Snowball Calculator'!$H$14=$D49,MIN($C49,MAX($K48-(MIN('Debt Snowball Calculator'!$F$14,$K48+J49)-J49),0)),0)))</f>
        <v/>
      </c>
      <c r="J49" s="43" t="str">
        <f aca="false">IF($A49="","",$K48*('Debt Snowball Calculator'!$E$14/12))</f>
        <v/>
      </c>
      <c r="K49" s="43" t="str">
        <f aca="false">IF($A49="","",MAX($K48-(I49-J49),0))</f>
        <v/>
      </c>
      <c r="L49" s="43" t="str">
        <f aca="false">IF($A49="","",IF($N48&lt;=0.005,0,MIN('Debt Snowball Calculator'!$F$15,$N48+M49)+IF('Debt Snowball Calculator'!$H$15=$D49,MIN($C49,MAX($N48-(MIN('Debt Snowball Calculator'!$F$15,$N48+M49)-M49),0)),0)))</f>
        <v/>
      </c>
      <c r="M49" s="43" t="str">
        <f aca="false">IF($A49="","",$N48*('Debt Snowball Calculator'!$E$15/12))</f>
        <v/>
      </c>
      <c r="N49" s="43" t="str">
        <f aca="false">IF($A49="","",MAX($N48-(L49-M49),0))</f>
        <v/>
      </c>
      <c r="O49" s="43" t="str">
        <f aca="false">IF($A49="","",IF($Q48&lt;=0.005,0,MIN('Debt Snowball Calculator'!$F$16,$Q48+P49)+IF('Debt Snowball Calculator'!$H$16=$D49,MIN($C49,MAX($Q48-(MIN('Debt Snowball Calculator'!$F$16,$Q48+P49)-P49),0)),0)))</f>
        <v/>
      </c>
      <c r="P49" s="43" t="str">
        <f aca="false">IF($A49="","",$Q48*('Debt Snowball Calculator'!$E$16/12))</f>
        <v/>
      </c>
      <c r="Q49" s="43" t="str">
        <f aca="false">IF($A49="","",MAX($Q48-(O49-P49),0))</f>
        <v/>
      </c>
      <c r="R49" s="43" t="str">
        <f aca="false">IF($A49="","",IF($T48&lt;=0.005,0,MIN('Debt Snowball Calculator'!$F$17,$T48+S49)+IF('Debt Snowball Calculator'!$H$17=$D49,MIN($C49,MAX($T48-(MIN('Debt Snowball Calculator'!$F$17,$T48+S49)-S49),0)),0)))</f>
        <v/>
      </c>
      <c r="S49" s="43" t="str">
        <f aca="false">IF($A49="","",$T48*('Debt Snowball Calculator'!$E$17/12))</f>
        <v/>
      </c>
      <c r="T49" s="43" t="str">
        <f aca="false">IF($A49="","",MAX($T48-(R49-S49),0))</f>
        <v/>
      </c>
      <c r="U49" s="43" t="str">
        <f aca="false">IF($A49="","",IF($W48&lt;=0.005,0,MIN('Debt Snowball Calculator'!$F$18,$W48+V49)+IF('Debt Snowball Calculator'!$H$18=$D49,MIN($C49,MAX($W48-(MIN('Debt Snowball Calculator'!$F$18,$W48+V49)-V49),0)),0)))</f>
        <v/>
      </c>
      <c r="V49" s="43" t="str">
        <f aca="false">IF($A49="","",$W48*('Debt Snowball Calculator'!$E$18/12))</f>
        <v/>
      </c>
      <c r="W49" s="43" t="str">
        <f aca="false">IF($A49="","",MAX($W48-(U49-V49),0))</f>
        <v/>
      </c>
      <c r="X49" s="43" t="str">
        <f aca="false">IF($A49="","",IF($Z48&lt;=0.005,0,MIN('Debt Snowball Calculator'!$F$19,$Z48+Y49)+IF('Debt Snowball Calculator'!$H$19=$D49,MIN($C49,MAX($Z48-(MIN('Debt Snowball Calculator'!$F$19,$Z48+Y49)-Y49),0)),0)))</f>
        <v/>
      </c>
      <c r="Y49" s="43" t="str">
        <f aca="false">IF($A49="","",$Z48*('Debt Snowball Calculator'!$E$19/12))</f>
        <v/>
      </c>
      <c r="Z49" s="43" t="str">
        <f aca="false">IF($A49="","",MAX($Z48-(X49-Y49),0))</f>
        <v/>
      </c>
      <c r="AA49" s="43" t="str">
        <f aca="false">IF($A49="","",IF($AC48&lt;=0.005,0,MIN('Debt Snowball Calculator'!$F$20,$AC48+AB49)+IF('Debt Snowball Calculator'!$H$20=$D49,MIN($C49,MAX($AC48-(MIN('Debt Snowball Calculator'!$F$20,$AC48+AB49)-AB49),0)),0)))</f>
        <v/>
      </c>
      <c r="AB49" s="43" t="str">
        <f aca="false">IF($A49="","",$AC48*('Debt Snowball Calculator'!$E$20/12))</f>
        <v/>
      </c>
      <c r="AC49" s="43" t="str">
        <f aca="false">IF($A49="","",MAX($AC48-(AA49-AB49),0))</f>
        <v/>
      </c>
      <c r="AD49" s="43" t="str">
        <f aca="false">IF($A49="","",IF($AF48&lt;=0.005,0,MIN('Debt Snowball Calculator'!$F$21,$AF48+AE49)+IF('Debt Snowball Calculator'!$H$21=$D49,MIN($C49,MAX($AF48-(MIN('Debt Snowball Calculator'!$F$21,$AF48+AE49)-AE49),0)),0)))</f>
        <v/>
      </c>
      <c r="AE49" s="43" t="str">
        <f aca="false">IF($A49="","",$AF48*('Debt Snowball Calculator'!$E$21/12))</f>
        <v/>
      </c>
      <c r="AF49" s="43" t="str">
        <f aca="false">IF($A49="","",MAX($AF48-(AD49-AE49),0))</f>
        <v/>
      </c>
      <c r="AG49" s="43" t="str">
        <f aca="false">IF($A49="","",IF($AI48&lt;=0.005,0,MIN('Debt Snowball Calculator'!$F$22,$AI48+AH49)+IF('Debt Snowball Calculator'!$H$22=$D49,MIN($C49,MAX($AI48-(MIN('Debt Snowball Calculator'!$F$22,$AI48+AH49)-AH49),0)),0)))</f>
        <v/>
      </c>
      <c r="AH49" s="43" t="str">
        <f aca="false">IF($A49="","",$AI48*('Debt Snowball Calculator'!$E$22/12))</f>
        <v/>
      </c>
      <c r="AI49" s="43" t="str">
        <f aca="false">IF($A49="","",MAX($AI48-(AG49-AH49),0))</f>
        <v/>
      </c>
      <c r="AJ49" s="43" t="str">
        <f aca="false">IF($A49="","",F49+I49+L49+O49+R49+U49+X49+AA49+AD49+AG49)</f>
        <v/>
      </c>
      <c r="AK49" s="43" t="str">
        <f aca="false">IF($A49="","",G49+J49+M49+P49+S49+V49+Y49+AB49+AE49+AH49)</f>
        <v/>
      </c>
      <c r="AL49" s="43" t="str">
        <f aca="false">IF($A49="","",H49+K49+N49+Q49+T49+W49+Z49+AC49+AF49+AI49)</f>
        <v/>
      </c>
    </row>
    <row r="50" customFormat="false" ht="15" hidden="false" customHeight="false" outlineLevel="0" collapsed="false">
      <c r="A50" s="39" t="str">
        <f aca="false">IF($A49="","",IF(AND(ISNUMBER($AL49),$AL49&gt;0.005),$A49+1,""))</f>
        <v/>
      </c>
      <c r="B50" s="40" t="str">
        <f aca="false">IF($A50="","",EDATE('Debt Snowball Calculator'!$C$8,$A50-1))</f>
        <v/>
      </c>
      <c r="C50" s="44" t="str">
        <f aca="false">IF($A50="","",'Debt Snowball Calculator'!$C$7+IF($H49&lt;=0.005,'Debt Snowball Calculator'!$F$13,0)+IF($K49&lt;=0.005,'Debt Snowball Calculator'!$F$14,0)+IF($N49&lt;=0.005,'Debt Snowball Calculator'!$F$15,0)+IF($Q49&lt;=0.005,'Debt Snowball Calculator'!$F$16,0)+IF($T49&lt;=0.005,'Debt Snowball Calculator'!$F$17,0)+IF($W49&lt;=0.005,'Debt Snowball Calculator'!$F$18,0)+IF($Z49&lt;=0.005,'Debt Snowball Calculator'!$F$19,0)+IF($AC49&lt;=0.005,'Debt Snowball Calculator'!$F$20,0)+IF($AF49&lt;=0.005,'Debt Snowball Calculator'!$F$21,0)+IF($AI49&lt;=0.005,'Debt Snowball Calculator'!$F$22,0))</f>
        <v/>
      </c>
      <c r="D50" s="39" t="str">
        <f aca="false">IF($A50="","",MIN(IF($H49&lt;=0.005,99999,'Debt Snowball Calculator'!$H$13),IF($K49&lt;=0.005,99999,'Debt Snowball Calculator'!$H$14),IF($N49&lt;=0.005,99999,'Debt Snowball Calculator'!$H$15),IF($Q49&lt;=0.005,99999,'Debt Snowball Calculator'!$H$16),IF($T49&lt;=0.005,99999,'Debt Snowball Calculator'!$H$17),IF($W49&lt;=0.005,99999,'Debt Snowball Calculator'!$H$18),IF($Z49&lt;=0.005,99999,'Debt Snowball Calculator'!$H$19),IF($AC49&lt;=0.005,99999,'Debt Snowball Calculator'!$H$20),IF($AF49&lt;=0.005,99999,'Debt Snowball Calculator'!$H$21),IF($AI49&lt;=0.005,99999,'Debt Snowball Calculator'!$H$22)))</f>
        <v/>
      </c>
      <c r="E50" s="17" t="str">
        <f aca="false">IF($A50="","",IF($D50&gt;=99999,"— All Paid Off —",INDEX('Debt Snowball Calculator'!$C$13:$C$22,MATCH($D50,'Debt Snowball Calculator'!$H$13:$H$22,0))))</f>
        <v/>
      </c>
      <c r="F50" s="44" t="str">
        <f aca="false">IF($A50="","",IF($H49&lt;=0.005,0,MIN('Debt Snowball Calculator'!$F$13,$H49+G50)+IF('Debt Snowball Calculator'!$H$13=$D50,MIN($C50,MAX($H49-(MIN('Debt Snowball Calculator'!$F$13,$H49+G50)-G50),0)),0)))</f>
        <v/>
      </c>
      <c r="G50" s="44" t="str">
        <f aca="false">IF($A50="","",$H49*('Debt Snowball Calculator'!$E$13/12))</f>
        <v/>
      </c>
      <c r="H50" s="44" t="str">
        <f aca="false">IF($A50="","",MAX($H49-(F50-G50),0))</f>
        <v/>
      </c>
      <c r="I50" s="44" t="str">
        <f aca="false">IF($A50="","",IF($K49&lt;=0.005,0,MIN('Debt Snowball Calculator'!$F$14,$K49+J50)+IF('Debt Snowball Calculator'!$H$14=$D50,MIN($C50,MAX($K49-(MIN('Debt Snowball Calculator'!$F$14,$K49+J50)-J50),0)),0)))</f>
        <v/>
      </c>
      <c r="J50" s="44" t="str">
        <f aca="false">IF($A50="","",$K49*('Debt Snowball Calculator'!$E$14/12))</f>
        <v/>
      </c>
      <c r="K50" s="44" t="str">
        <f aca="false">IF($A50="","",MAX($K49-(I50-J50),0))</f>
        <v/>
      </c>
      <c r="L50" s="44" t="str">
        <f aca="false">IF($A50="","",IF($N49&lt;=0.005,0,MIN('Debt Snowball Calculator'!$F$15,$N49+M50)+IF('Debt Snowball Calculator'!$H$15=$D50,MIN($C50,MAX($N49-(MIN('Debt Snowball Calculator'!$F$15,$N49+M50)-M50),0)),0)))</f>
        <v/>
      </c>
      <c r="M50" s="44" t="str">
        <f aca="false">IF($A50="","",$N49*('Debt Snowball Calculator'!$E$15/12))</f>
        <v/>
      </c>
      <c r="N50" s="44" t="str">
        <f aca="false">IF($A50="","",MAX($N49-(L50-M50),0))</f>
        <v/>
      </c>
      <c r="O50" s="44" t="str">
        <f aca="false">IF($A50="","",IF($Q49&lt;=0.005,0,MIN('Debt Snowball Calculator'!$F$16,$Q49+P50)+IF('Debt Snowball Calculator'!$H$16=$D50,MIN($C50,MAX($Q49-(MIN('Debt Snowball Calculator'!$F$16,$Q49+P50)-P50),0)),0)))</f>
        <v/>
      </c>
      <c r="P50" s="44" t="str">
        <f aca="false">IF($A50="","",$Q49*('Debt Snowball Calculator'!$E$16/12))</f>
        <v/>
      </c>
      <c r="Q50" s="44" t="str">
        <f aca="false">IF($A50="","",MAX($Q49-(O50-P50),0))</f>
        <v/>
      </c>
      <c r="R50" s="44" t="str">
        <f aca="false">IF($A50="","",IF($T49&lt;=0.005,0,MIN('Debt Snowball Calculator'!$F$17,$T49+S50)+IF('Debt Snowball Calculator'!$H$17=$D50,MIN($C50,MAX($T49-(MIN('Debt Snowball Calculator'!$F$17,$T49+S50)-S50),0)),0)))</f>
        <v/>
      </c>
      <c r="S50" s="44" t="str">
        <f aca="false">IF($A50="","",$T49*('Debt Snowball Calculator'!$E$17/12))</f>
        <v/>
      </c>
      <c r="T50" s="44" t="str">
        <f aca="false">IF($A50="","",MAX($T49-(R50-S50),0))</f>
        <v/>
      </c>
      <c r="U50" s="44" t="str">
        <f aca="false">IF($A50="","",IF($W49&lt;=0.005,0,MIN('Debt Snowball Calculator'!$F$18,$W49+V50)+IF('Debt Snowball Calculator'!$H$18=$D50,MIN($C50,MAX($W49-(MIN('Debt Snowball Calculator'!$F$18,$W49+V50)-V50),0)),0)))</f>
        <v/>
      </c>
      <c r="V50" s="44" t="str">
        <f aca="false">IF($A50="","",$W49*('Debt Snowball Calculator'!$E$18/12))</f>
        <v/>
      </c>
      <c r="W50" s="44" t="str">
        <f aca="false">IF($A50="","",MAX($W49-(U50-V50),0))</f>
        <v/>
      </c>
      <c r="X50" s="44" t="str">
        <f aca="false">IF($A50="","",IF($Z49&lt;=0.005,0,MIN('Debt Snowball Calculator'!$F$19,$Z49+Y50)+IF('Debt Snowball Calculator'!$H$19=$D50,MIN($C50,MAX($Z49-(MIN('Debt Snowball Calculator'!$F$19,$Z49+Y50)-Y50),0)),0)))</f>
        <v/>
      </c>
      <c r="Y50" s="44" t="str">
        <f aca="false">IF($A50="","",$Z49*('Debt Snowball Calculator'!$E$19/12))</f>
        <v/>
      </c>
      <c r="Z50" s="44" t="str">
        <f aca="false">IF($A50="","",MAX($Z49-(X50-Y50),0))</f>
        <v/>
      </c>
      <c r="AA50" s="44" t="str">
        <f aca="false">IF($A50="","",IF($AC49&lt;=0.005,0,MIN('Debt Snowball Calculator'!$F$20,$AC49+AB50)+IF('Debt Snowball Calculator'!$H$20=$D50,MIN($C50,MAX($AC49-(MIN('Debt Snowball Calculator'!$F$20,$AC49+AB50)-AB50),0)),0)))</f>
        <v/>
      </c>
      <c r="AB50" s="44" t="str">
        <f aca="false">IF($A50="","",$AC49*('Debt Snowball Calculator'!$E$20/12))</f>
        <v/>
      </c>
      <c r="AC50" s="44" t="str">
        <f aca="false">IF($A50="","",MAX($AC49-(AA50-AB50),0))</f>
        <v/>
      </c>
      <c r="AD50" s="44" t="str">
        <f aca="false">IF($A50="","",IF($AF49&lt;=0.005,0,MIN('Debt Snowball Calculator'!$F$21,$AF49+AE50)+IF('Debt Snowball Calculator'!$H$21=$D50,MIN($C50,MAX($AF49-(MIN('Debt Snowball Calculator'!$F$21,$AF49+AE50)-AE50),0)),0)))</f>
        <v/>
      </c>
      <c r="AE50" s="44" t="str">
        <f aca="false">IF($A50="","",$AF49*('Debt Snowball Calculator'!$E$21/12))</f>
        <v/>
      </c>
      <c r="AF50" s="44" t="str">
        <f aca="false">IF($A50="","",MAX($AF49-(AD50-AE50),0))</f>
        <v/>
      </c>
      <c r="AG50" s="44" t="str">
        <f aca="false">IF($A50="","",IF($AI49&lt;=0.005,0,MIN('Debt Snowball Calculator'!$F$22,$AI49+AH50)+IF('Debt Snowball Calculator'!$H$22=$D50,MIN($C50,MAX($AI49-(MIN('Debt Snowball Calculator'!$F$22,$AI49+AH50)-AH50),0)),0)))</f>
        <v/>
      </c>
      <c r="AH50" s="44" t="str">
        <f aca="false">IF($A50="","",$AI49*('Debt Snowball Calculator'!$E$22/12))</f>
        <v/>
      </c>
      <c r="AI50" s="44" t="str">
        <f aca="false">IF($A50="","",MAX($AI49-(AG50-AH50),0))</f>
        <v/>
      </c>
      <c r="AJ50" s="44" t="str">
        <f aca="false">IF($A50="","",F50+I50+L50+O50+R50+U50+X50+AA50+AD50+AG50)</f>
        <v/>
      </c>
      <c r="AK50" s="44" t="str">
        <f aca="false">IF($A50="","",G50+J50+M50+P50+S50+V50+Y50+AB50+AE50+AH50)</f>
        <v/>
      </c>
      <c r="AL50" s="44" t="str">
        <f aca="false">IF($A50="","",H50+K50+N50+Q50+T50+W50+Z50+AC50+AF50+AI50)</f>
        <v/>
      </c>
    </row>
    <row r="51" customFormat="false" ht="15" hidden="false" customHeight="false" outlineLevel="0" collapsed="false">
      <c r="A51" s="36" t="str">
        <f aca="false">IF($A50="","",IF(AND(ISNUMBER($AL50),$AL50&gt;0.005),$A50+1,""))</f>
        <v/>
      </c>
      <c r="B51" s="37" t="str">
        <f aca="false">IF($A51="","",EDATE('Debt Snowball Calculator'!$C$8,$A51-1))</f>
        <v/>
      </c>
      <c r="C51" s="43" t="str">
        <f aca="false">IF($A51="","",'Debt Snowball Calculator'!$C$7+IF($H50&lt;=0.005,'Debt Snowball Calculator'!$F$13,0)+IF($K50&lt;=0.005,'Debt Snowball Calculator'!$F$14,0)+IF($N50&lt;=0.005,'Debt Snowball Calculator'!$F$15,0)+IF($Q50&lt;=0.005,'Debt Snowball Calculator'!$F$16,0)+IF($T50&lt;=0.005,'Debt Snowball Calculator'!$F$17,0)+IF($W50&lt;=0.005,'Debt Snowball Calculator'!$F$18,0)+IF($Z50&lt;=0.005,'Debt Snowball Calculator'!$F$19,0)+IF($AC50&lt;=0.005,'Debt Snowball Calculator'!$F$20,0)+IF($AF50&lt;=0.005,'Debt Snowball Calculator'!$F$21,0)+IF($AI50&lt;=0.005,'Debt Snowball Calculator'!$F$22,0))</f>
        <v/>
      </c>
      <c r="D51" s="36" t="str">
        <f aca="false">IF($A51="","",MIN(IF($H50&lt;=0.005,99999,'Debt Snowball Calculator'!$H$13),IF($K50&lt;=0.005,99999,'Debt Snowball Calculator'!$H$14),IF($N50&lt;=0.005,99999,'Debt Snowball Calculator'!$H$15),IF($Q50&lt;=0.005,99999,'Debt Snowball Calculator'!$H$16),IF($T50&lt;=0.005,99999,'Debt Snowball Calculator'!$H$17),IF($W50&lt;=0.005,99999,'Debt Snowball Calculator'!$H$18),IF($Z50&lt;=0.005,99999,'Debt Snowball Calculator'!$H$19),IF($AC50&lt;=0.005,99999,'Debt Snowball Calculator'!$H$20),IF($AF50&lt;=0.005,99999,'Debt Snowball Calculator'!$H$21),IF($AI50&lt;=0.005,99999,'Debt Snowball Calculator'!$H$22)))</f>
        <v/>
      </c>
      <c r="E51" s="10" t="str">
        <f aca="false">IF($A51="","",IF($D51&gt;=99999,"— All Paid Off —",INDEX('Debt Snowball Calculator'!$C$13:$C$22,MATCH($D51,'Debt Snowball Calculator'!$H$13:$H$22,0))))</f>
        <v/>
      </c>
      <c r="F51" s="43" t="str">
        <f aca="false">IF($A51="","",IF($H50&lt;=0.005,0,MIN('Debt Snowball Calculator'!$F$13,$H50+G51)+IF('Debt Snowball Calculator'!$H$13=$D51,MIN($C51,MAX($H50-(MIN('Debt Snowball Calculator'!$F$13,$H50+G51)-G51),0)),0)))</f>
        <v/>
      </c>
      <c r="G51" s="43" t="str">
        <f aca="false">IF($A51="","",$H50*('Debt Snowball Calculator'!$E$13/12))</f>
        <v/>
      </c>
      <c r="H51" s="43" t="str">
        <f aca="false">IF($A51="","",MAX($H50-(F51-G51),0))</f>
        <v/>
      </c>
      <c r="I51" s="43" t="str">
        <f aca="false">IF($A51="","",IF($K50&lt;=0.005,0,MIN('Debt Snowball Calculator'!$F$14,$K50+J51)+IF('Debt Snowball Calculator'!$H$14=$D51,MIN($C51,MAX($K50-(MIN('Debt Snowball Calculator'!$F$14,$K50+J51)-J51),0)),0)))</f>
        <v/>
      </c>
      <c r="J51" s="43" t="str">
        <f aca="false">IF($A51="","",$K50*('Debt Snowball Calculator'!$E$14/12))</f>
        <v/>
      </c>
      <c r="K51" s="43" t="str">
        <f aca="false">IF($A51="","",MAX($K50-(I51-J51),0))</f>
        <v/>
      </c>
      <c r="L51" s="43" t="str">
        <f aca="false">IF($A51="","",IF($N50&lt;=0.005,0,MIN('Debt Snowball Calculator'!$F$15,$N50+M51)+IF('Debt Snowball Calculator'!$H$15=$D51,MIN($C51,MAX($N50-(MIN('Debt Snowball Calculator'!$F$15,$N50+M51)-M51),0)),0)))</f>
        <v/>
      </c>
      <c r="M51" s="43" t="str">
        <f aca="false">IF($A51="","",$N50*('Debt Snowball Calculator'!$E$15/12))</f>
        <v/>
      </c>
      <c r="N51" s="43" t="str">
        <f aca="false">IF($A51="","",MAX($N50-(L51-M51),0))</f>
        <v/>
      </c>
      <c r="O51" s="43" t="str">
        <f aca="false">IF($A51="","",IF($Q50&lt;=0.005,0,MIN('Debt Snowball Calculator'!$F$16,$Q50+P51)+IF('Debt Snowball Calculator'!$H$16=$D51,MIN($C51,MAX($Q50-(MIN('Debt Snowball Calculator'!$F$16,$Q50+P51)-P51),0)),0)))</f>
        <v/>
      </c>
      <c r="P51" s="43" t="str">
        <f aca="false">IF($A51="","",$Q50*('Debt Snowball Calculator'!$E$16/12))</f>
        <v/>
      </c>
      <c r="Q51" s="43" t="str">
        <f aca="false">IF($A51="","",MAX($Q50-(O51-P51),0))</f>
        <v/>
      </c>
      <c r="R51" s="43" t="str">
        <f aca="false">IF($A51="","",IF($T50&lt;=0.005,0,MIN('Debt Snowball Calculator'!$F$17,$T50+S51)+IF('Debt Snowball Calculator'!$H$17=$D51,MIN($C51,MAX($T50-(MIN('Debt Snowball Calculator'!$F$17,$T50+S51)-S51),0)),0)))</f>
        <v/>
      </c>
      <c r="S51" s="43" t="str">
        <f aca="false">IF($A51="","",$T50*('Debt Snowball Calculator'!$E$17/12))</f>
        <v/>
      </c>
      <c r="T51" s="43" t="str">
        <f aca="false">IF($A51="","",MAX($T50-(R51-S51),0))</f>
        <v/>
      </c>
      <c r="U51" s="43" t="str">
        <f aca="false">IF($A51="","",IF($W50&lt;=0.005,0,MIN('Debt Snowball Calculator'!$F$18,$W50+V51)+IF('Debt Snowball Calculator'!$H$18=$D51,MIN($C51,MAX($W50-(MIN('Debt Snowball Calculator'!$F$18,$W50+V51)-V51),0)),0)))</f>
        <v/>
      </c>
      <c r="V51" s="43" t="str">
        <f aca="false">IF($A51="","",$W50*('Debt Snowball Calculator'!$E$18/12))</f>
        <v/>
      </c>
      <c r="W51" s="43" t="str">
        <f aca="false">IF($A51="","",MAX($W50-(U51-V51),0))</f>
        <v/>
      </c>
      <c r="X51" s="43" t="str">
        <f aca="false">IF($A51="","",IF($Z50&lt;=0.005,0,MIN('Debt Snowball Calculator'!$F$19,$Z50+Y51)+IF('Debt Snowball Calculator'!$H$19=$D51,MIN($C51,MAX($Z50-(MIN('Debt Snowball Calculator'!$F$19,$Z50+Y51)-Y51),0)),0)))</f>
        <v/>
      </c>
      <c r="Y51" s="43" t="str">
        <f aca="false">IF($A51="","",$Z50*('Debt Snowball Calculator'!$E$19/12))</f>
        <v/>
      </c>
      <c r="Z51" s="43" t="str">
        <f aca="false">IF($A51="","",MAX($Z50-(X51-Y51),0))</f>
        <v/>
      </c>
      <c r="AA51" s="43" t="str">
        <f aca="false">IF($A51="","",IF($AC50&lt;=0.005,0,MIN('Debt Snowball Calculator'!$F$20,$AC50+AB51)+IF('Debt Snowball Calculator'!$H$20=$D51,MIN($C51,MAX($AC50-(MIN('Debt Snowball Calculator'!$F$20,$AC50+AB51)-AB51),0)),0)))</f>
        <v/>
      </c>
      <c r="AB51" s="43" t="str">
        <f aca="false">IF($A51="","",$AC50*('Debt Snowball Calculator'!$E$20/12))</f>
        <v/>
      </c>
      <c r="AC51" s="43" t="str">
        <f aca="false">IF($A51="","",MAX($AC50-(AA51-AB51),0))</f>
        <v/>
      </c>
      <c r="AD51" s="43" t="str">
        <f aca="false">IF($A51="","",IF($AF50&lt;=0.005,0,MIN('Debt Snowball Calculator'!$F$21,$AF50+AE51)+IF('Debt Snowball Calculator'!$H$21=$D51,MIN($C51,MAX($AF50-(MIN('Debt Snowball Calculator'!$F$21,$AF50+AE51)-AE51),0)),0)))</f>
        <v/>
      </c>
      <c r="AE51" s="43" t="str">
        <f aca="false">IF($A51="","",$AF50*('Debt Snowball Calculator'!$E$21/12))</f>
        <v/>
      </c>
      <c r="AF51" s="43" t="str">
        <f aca="false">IF($A51="","",MAX($AF50-(AD51-AE51),0))</f>
        <v/>
      </c>
      <c r="AG51" s="43" t="str">
        <f aca="false">IF($A51="","",IF($AI50&lt;=0.005,0,MIN('Debt Snowball Calculator'!$F$22,$AI50+AH51)+IF('Debt Snowball Calculator'!$H$22=$D51,MIN($C51,MAX($AI50-(MIN('Debt Snowball Calculator'!$F$22,$AI50+AH51)-AH51),0)),0)))</f>
        <v/>
      </c>
      <c r="AH51" s="43" t="str">
        <f aca="false">IF($A51="","",$AI50*('Debt Snowball Calculator'!$E$22/12))</f>
        <v/>
      </c>
      <c r="AI51" s="43" t="str">
        <f aca="false">IF($A51="","",MAX($AI50-(AG51-AH51),0))</f>
        <v/>
      </c>
      <c r="AJ51" s="43" t="str">
        <f aca="false">IF($A51="","",F51+I51+L51+O51+R51+U51+X51+AA51+AD51+AG51)</f>
        <v/>
      </c>
      <c r="AK51" s="43" t="str">
        <f aca="false">IF($A51="","",G51+J51+M51+P51+S51+V51+Y51+AB51+AE51+AH51)</f>
        <v/>
      </c>
      <c r="AL51" s="43" t="str">
        <f aca="false">IF($A51="","",H51+K51+N51+Q51+T51+W51+Z51+AC51+AF51+AI51)</f>
        <v/>
      </c>
    </row>
    <row r="52" customFormat="false" ht="15" hidden="false" customHeight="false" outlineLevel="0" collapsed="false">
      <c r="A52" s="39" t="str">
        <f aca="false">IF($A51="","",IF(AND(ISNUMBER($AL51),$AL51&gt;0.005),$A51+1,""))</f>
        <v/>
      </c>
      <c r="B52" s="40" t="str">
        <f aca="false">IF($A52="","",EDATE('Debt Snowball Calculator'!$C$8,$A52-1))</f>
        <v/>
      </c>
      <c r="C52" s="44" t="str">
        <f aca="false">IF($A52="","",'Debt Snowball Calculator'!$C$7+IF($H51&lt;=0.005,'Debt Snowball Calculator'!$F$13,0)+IF($K51&lt;=0.005,'Debt Snowball Calculator'!$F$14,0)+IF($N51&lt;=0.005,'Debt Snowball Calculator'!$F$15,0)+IF($Q51&lt;=0.005,'Debt Snowball Calculator'!$F$16,0)+IF($T51&lt;=0.005,'Debt Snowball Calculator'!$F$17,0)+IF($W51&lt;=0.005,'Debt Snowball Calculator'!$F$18,0)+IF($Z51&lt;=0.005,'Debt Snowball Calculator'!$F$19,0)+IF($AC51&lt;=0.005,'Debt Snowball Calculator'!$F$20,0)+IF($AF51&lt;=0.005,'Debt Snowball Calculator'!$F$21,0)+IF($AI51&lt;=0.005,'Debt Snowball Calculator'!$F$22,0))</f>
        <v/>
      </c>
      <c r="D52" s="39" t="str">
        <f aca="false">IF($A52="","",MIN(IF($H51&lt;=0.005,99999,'Debt Snowball Calculator'!$H$13),IF($K51&lt;=0.005,99999,'Debt Snowball Calculator'!$H$14),IF($N51&lt;=0.005,99999,'Debt Snowball Calculator'!$H$15),IF($Q51&lt;=0.005,99999,'Debt Snowball Calculator'!$H$16),IF($T51&lt;=0.005,99999,'Debt Snowball Calculator'!$H$17),IF($W51&lt;=0.005,99999,'Debt Snowball Calculator'!$H$18),IF($Z51&lt;=0.005,99999,'Debt Snowball Calculator'!$H$19),IF($AC51&lt;=0.005,99999,'Debt Snowball Calculator'!$H$20),IF($AF51&lt;=0.005,99999,'Debt Snowball Calculator'!$H$21),IF($AI51&lt;=0.005,99999,'Debt Snowball Calculator'!$H$22)))</f>
        <v/>
      </c>
      <c r="E52" s="17" t="str">
        <f aca="false">IF($A52="","",IF($D52&gt;=99999,"— All Paid Off —",INDEX('Debt Snowball Calculator'!$C$13:$C$22,MATCH($D52,'Debt Snowball Calculator'!$H$13:$H$22,0))))</f>
        <v/>
      </c>
      <c r="F52" s="44" t="str">
        <f aca="false">IF($A52="","",IF($H51&lt;=0.005,0,MIN('Debt Snowball Calculator'!$F$13,$H51+G52)+IF('Debt Snowball Calculator'!$H$13=$D52,MIN($C52,MAX($H51-(MIN('Debt Snowball Calculator'!$F$13,$H51+G52)-G52),0)),0)))</f>
        <v/>
      </c>
      <c r="G52" s="44" t="str">
        <f aca="false">IF($A52="","",$H51*('Debt Snowball Calculator'!$E$13/12))</f>
        <v/>
      </c>
      <c r="H52" s="44" t="str">
        <f aca="false">IF($A52="","",MAX($H51-(F52-G52),0))</f>
        <v/>
      </c>
      <c r="I52" s="44" t="str">
        <f aca="false">IF($A52="","",IF($K51&lt;=0.005,0,MIN('Debt Snowball Calculator'!$F$14,$K51+J52)+IF('Debt Snowball Calculator'!$H$14=$D52,MIN($C52,MAX($K51-(MIN('Debt Snowball Calculator'!$F$14,$K51+J52)-J52),0)),0)))</f>
        <v/>
      </c>
      <c r="J52" s="44" t="str">
        <f aca="false">IF($A52="","",$K51*('Debt Snowball Calculator'!$E$14/12))</f>
        <v/>
      </c>
      <c r="K52" s="44" t="str">
        <f aca="false">IF($A52="","",MAX($K51-(I52-J52),0))</f>
        <v/>
      </c>
      <c r="L52" s="44" t="str">
        <f aca="false">IF($A52="","",IF($N51&lt;=0.005,0,MIN('Debt Snowball Calculator'!$F$15,$N51+M52)+IF('Debt Snowball Calculator'!$H$15=$D52,MIN($C52,MAX($N51-(MIN('Debt Snowball Calculator'!$F$15,$N51+M52)-M52),0)),0)))</f>
        <v/>
      </c>
      <c r="M52" s="44" t="str">
        <f aca="false">IF($A52="","",$N51*('Debt Snowball Calculator'!$E$15/12))</f>
        <v/>
      </c>
      <c r="N52" s="44" t="str">
        <f aca="false">IF($A52="","",MAX($N51-(L52-M52),0))</f>
        <v/>
      </c>
      <c r="O52" s="44" t="str">
        <f aca="false">IF($A52="","",IF($Q51&lt;=0.005,0,MIN('Debt Snowball Calculator'!$F$16,$Q51+P52)+IF('Debt Snowball Calculator'!$H$16=$D52,MIN($C52,MAX($Q51-(MIN('Debt Snowball Calculator'!$F$16,$Q51+P52)-P52),0)),0)))</f>
        <v/>
      </c>
      <c r="P52" s="44" t="str">
        <f aca="false">IF($A52="","",$Q51*('Debt Snowball Calculator'!$E$16/12))</f>
        <v/>
      </c>
      <c r="Q52" s="44" t="str">
        <f aca="false">IF($A52="","",MAX($Q51-(O52-P52),0))</f>
        <v/>
      </c>
      <c r="R52" s="44" t="str">
        <f aca="false">IF($A52="","",IF($T51&lt;=0.005,0,MIN('Debt Snowball Calculator'!$F$17,$T51+S52)+IF('Debt Snowball Calculator'!$H$17=$D52,MIN($C52,MAX($T51-(MIN('Debt Snowball Calculator'!$F$17,$T51+S52)-S52),0)),0)))</f>
        <v/>
      </c>
      <c r="S52" s="44" t="str">
        <f aca="false">IF($A52="","",$T51*('Debt Snowball Calculator'!$E$17/12))</f>
        <v/>
      </c>
      <c r="T52" s="44" t="str">
        <f aca="false">IF($A52="","",MAX($T51-(R52-S52),0))</f>
        <v/>
      </c>
      <c r="U52" s="44" t="str">
        <f aca="false">IF($A52="","",IF($W51&lt;=0.005,0,MIN('Debt Snowball Calculator'!$F$18,$W51+V52)+IF('Debt Snowball Calculator'!$H$18=$D52,MIN($C52,MAX($W51-(MIN('Debt Snowball Calculator'!$F$18,$W51+V52)-V52),0)),0)))</f>
        <v/>
      </c>
      <c r="V52" s="44" t="str">
        <f aca="false">IF($A52="","",$W51*('Debt Snowball Calculator'!$E$18/12))</f>
        <v/>
      </c>
      <c r="W52" s="44" t="str">
        <f aca="false">IF($A52="","",MAX($W51-(U52-V52),0))</f>
        <v/>
      </c>
      <c r="X52" s="44" t="str">
        <f aca="false">IF($A52="","",IF($Z51&lt;=0.005,0,MIN('Debt Snowball Calculator'!$F$19,$Z51+Y52)+IF('Debt Snowball Calculator'!$H$19=$D52,MIN($C52,MAX($Z51-(MIN('Debt Snowball Calculator'!$F$19,$Z51+Y52)-Y52),0)),0)))</f>
        <v/>
      </c>
      <c r="Y52" s="44" t="str">
        <f aca="false">IF($A52="","",$Z51*('Debt Snowball Calculator'!$E$19/12))</f>
        <v/>
      </c>
      <c r="Z52" s="44" t="str">
        <f aca="false">IF($A52="","",MAX($Z51-(X52-Y52),0))</f>
        <v/>
      </c>
      <c r="AA52" s="44" t="str">
        <f aca="false">IF($A52="","",IF($AC51&lt;=0.005,0,MIN('Debt Snowball Calculator'!$F$20,$AC51+AB52)+IF('Debt Snowball Calculator'!$H$20=$D52,MIN($C52,MAX($AC51-(MIN('Debt Snowball Calculator'!$F$20,$AC51+AB52)-AB52),0)),0)))</f>
        <v/>
      </c>
      <c r="AB52" s="44" t="str">
        <f aca="false">IF($A52="","",$AC51*('Debt Snowball Calculator'!$E$20/12))</f>
        <v/>
      </c>
      <c r="AC52" s="44" t="str">
        <f aca="false">IF($A52="","",MAX($AC51-(AA52-AB52),0))</f>
        <v/>
      </c>
      <c r="AD52" s="44" t="str">
        <f aca="false">IF($A52="","",IF($AF51&lt;=0.005,0,MIN('Debt Snowball Calculator'!$F$21,$AF51+AE52)+IF('Debt Snowball Calculator'!$H$21=$D52,MIN($C52,MAX($AF51-(MIN('Debt Snowball Calculator'!$F$21,$AF51+AE52)-AE52),0)),0)))</f>
        <v/>
      </c>
      <c r="AE52" s="44" t="str">
        <f aca="false">IF($A52="","",$AF51*('Debt Snowball Calculator'!$E$21/12))</f>
        <v/>
      </c>
      <c r="AF52" s="44" t="str">
        <f aca="false">IF($A52="","",MAX($AF51-(AD52-AE52),0))</f>
        <v/>
      </c>
      <c r="AG52" s="44" t="str">
        <f aca="false">IF($A52="","",IF($AI51&lt;=0.005,0,MIN('Debt Snowball Calculator'!$F$22,$AI51+AH52)+IF('Debt Snowball Calculator'!$H$22=$D52,MIN($C52,MAX($AI51-(MIN('Debt Snowball Calculator'!$F$22,$AI51+AH52)-AH52),0)),0)))</f>
        <v/>
      </c>
      <c r="AH52" s="44" t="str">
        <f aca="false">IF($A52="","",$AI51*('Debt Snowball Calculator'!$E$22/12))</f>
        <v/>
      </c>
      <c r="AI52" s="44" t="str">
        <f aca="false">IF($A52="","",MAX($AI51-(AG52-AH52),0))</f>
        <v/>
      </c>
      <c r="AJ52" s="44" t="str">
        <f aca="false">IF($A52="","",F52+I52+L52+O52+R52+U52+X52+AA52+AD52+AG52)</f>
        <v/>
      </c>
      <c r="AK52" s="44" t="str">
        <f aca="false">IF($A52="","",G52+J52+M52+P52+S52+V52+Y52+AB52+AE52+AH52)</f>
        <v/>
      </c>
      <c r="AL52" s="44" t="str">
        <f aca="false">IF($A52="","",H52+K52+N52+Q52+T52+W52+Z52+AC52+AF52+AI52)</f>
        <v/>
      </c>
    </row>
    <row r="53" customFormat="false" ht="15" hidden="false" customHeight="false" outlineLevel="0" collapsed="false">
      <c r="A53" s="36" t="str">
        <f aca="false">IF($A52="","",IF(AND(ISNUMBER($AL52),$AL52&gt;0.005),$A52+1,""))</f>
        <v/>
      </c>
      <c r="B53" s="37" t="str">
        <f aca="false">IF($A53="","",EDATE('Debt Snowball Calculator'!$C$8,$A53-1))</f>
        <v/>
      </c>
      <c r="C53" s="43" t="str">
        <f aca="false">IF($A53="","",'Debt Snowball Calculator'!$C$7+IF($H52&lt;=0.005,'Debt Snowball Calculator'!$F$13,0)+IF($K52&lt;=0.005,'Debt Snowball Calculator'!$F$14,0)+IF($N52&lt;=0.005,'Debt Snowball Calculator'!$F$15,0)+IF($Q52&lt;=0.005,'Debt Snowball Calculator'!$F$16,0)+IF($T52&lt;=0.005,'Debt Snowball Calculator'!$F$17,0)+IF($W52&lt;=0.005,'Debt Snowball Calculator'!$F$18,0)+IF($Z52&lt;=0.005,'Debt Snowball Calculator'!$F$19,0)+IF($AC52&lt;=0.005,'Debt Snowball Calculator'!$F$20,0)+IF($AF52&lt;=0.005,'Debt Snowball Calculator'!$F$21,0)+IF($AI52&lt;=0.005,'Debt Snowball Calculator'!$F$22,0))</f>
        <v/>
      </c>
      <c r="D53" s="36" t="str">
        <f aca="false">IF($A53="","",MIN(IF($H52&lt;=0.005,99999,'Debt Snowball Calculator'!$H$13),IF($K52&lt;=0.005,99999,'Debt Snowball Calculator'!$H$14),IF($N52&lt;=0.005,99999,'Debt Snowball Calculator'!$H$15),IF($Q52&lt;=0.005,99999,'Debt Snowball Calculator'!$H$16),IF($T52&lt;=0.005,99999,'Debt Snowball Calculator'!$H$17),IF($W52&lt;=0.005,99999,'Debt Snowball Calculator'!$H$18),IF($Z52&lt;=0.005,99999,'Debt Snowball Calculator'!$H$19),IF($AC52&lt;=0.005,99999,'Debt Snowball Calculator'!$H$20),IF($AF52&lt;=0.005,99999,'Debt Snowball Calculator'!$H$21),IF($AI52&lt;=0.005,99999,'Debt Snowball Calculator'!$H$22)))</f>
        <v/>
      </c>
      <c r="E53" s="10" t="str">
        <f aca="false">IF($A53="","",IF($D53&gt;=99999,"— All Paid Off —",INDEX('Debt Snowball Calculator'!$C$13:$C$22,MATCH($D53,'Debt Snowball Calculator'!$H$13:$H$22,0))))</f>
        <v/>
      </c>
      <c r="F53" s="43" t="str">
        <f aca="false">IF($A53="","",IF($H52&lt;=0.005,0,MIN('Debt Snowball Calculator'!$F$13,$H52+G53)+IF('Debt Snowball Calculator'!$H$13=$D53,MIN($C53,MAX($H52-(MIN('Debt Snowball Calculator'!$F$13,$H52+G53)-G53),0)),0)))</f>
        <v/>
      </c>
      <c r="G53" s="43" t="str">
        <f aca="false">IF($A53="","",$H52*('Debt Snowball Calculator'!$E$13/12))</f>
        <v/>
      </c>
      <c r="H53" s="43" t="str">
        <f aca="false">IF($A53="","",MAX($H52-(F53-G53),0))</f>
        <v/>
      </c>
      <c r="I53" s="43" t="str">
        <f aca="false">IF($A53="","",IF($K52&lt;=0.005,0,MIN('Debt Snowball Calculator'!$F$14,$K52+J53)+IF('Debt Snowball Calculator'!$H$14=$D53,MIN($C53,MAX($K52-(MIN('Debt Snowball Calculator'!$F$14,$K52+J53)-J53),0)),0)))</f>
        <v/>
      </c>
      <c r="J53" s="43" t="str">
        <f aca="false">IF($A53="","",$K52*('Debt Snowball Calculator'!$E$14/12))</f>
        <v/>
      </c>
      <c r="K53" s="43" t="str">
        <f aca="false">IF($A53="","",MAX($K52-(I53-J53),0))</f>
        <v/>
      </c>
      <c r="L53" s="43" t="str">
        <f aca="false">IF($A53="","",IF($N52&lt;=0.005,0,MIN('Debt Snowball Calculator'!$F$15,$N52+M53)+IF('Debt Snowball Calculator'!$H$15=$D53,MIN($C53,MAX($N52-(MIN('Debt Snowball Calculator'!$F$15,$N52+M53)-M53),0)),0)))</f>
        <v/>
      </c>
      <c r="M53" s="43" t="str">
        <f aca="false">IF($A53="","",$N52*('Debt Snowball Calculator'!$E$15/12))</f>
        <v/>
      </c>
      <c r="N53" s="43" t="str">
        <f aca="false">IF($A53="","",MAX($N52-(L53-M53),0))</f>
        <v/>
      </c>
      <c r="O53" s="43" t="str">
        <f aca="false">IF($A53="","",IF($Q52&lt;=0.005,0,MIN('Debt Snowball Calculator'!$F$16,$Q52+P53)+IF('Debt Snowball Calculator'!$H$16=$D53,MIN($C53,MAX($Q52-(MIN('Debt Snowball Calculator'!$F$16,$Q52+P53)-P53),0)),0)))</f>
        <v/>
      </c>
      <c r="P53" s="43" t="str">
        <f aca="false">IF($A53="","",$Q52*('Debt Snowball Calculator'!$E$16/12))</f>
        <v/>
      </c>
      <c r="Q53" s="43" t="str">
        <f aca="false">IF($A53="","",MAX($Q52-(O53-P53),0))</f>
        <v/>
      </c>
      <c r="R53" s="43" t="str">
        <f aca="false">IF($A53="","",IF($T52&lt;=0.005,0,MIN('Debt Snowball Calculator'!$F$17,$T52+S53)+IF('Debt Snowball Calculator'!$H$17=$D53,MIN($C53,MAX($T52-(MIN('Debt Snowball Calculator'!$F$17,$T52+S53)-S53),0)),0)))</f>
        <v/>
      </c>
      <c r="S53" s="43" t="str">
        <f aca="false">IF($A53="","",$T52*('Debt Snowball Calculator'!$E$17/12))</f>
        <v/>
      </c>
      <c r="T53" s="43" t="str">
        <f aca="false">IF($A53="","",MAX($T52-(R53-S53),0))</f>
        <v/>
      </c>
      <c r="U53" s="43" t="str">
        <f aca="false">IF($A53="","",IF($W52&lt;=0.005,0,MIN('Debt Snowball Calculator'!$F$18,$W52+V53)+IF('Debt Snowball Calculator'!$H$18=$D53,MIN($C53,MAX($W52-(MIN('Debt Snowball Calculator'!$F$18,$W52+V53)-V53),0)),0)))</f>
        <v/>
      </c>
      <c r="V53" s="43" t="str">
        <f aca="false">IF($A53="","",$W52*('Debt Snowball Calculator'!$E$18/12))</f>
        <v/>
      </c>
      <c r="W53" s="43" t="str">
        <f aca="false">IF($A53="","",MAX($W52-(U53-V53),0))</f>
        <v/>
      </c>
      <c r="X53" s="43" t="str">
        <f aca="false">IF($A53="","",IF($Z52&lt;=0.005,0,MIN('Debt Snowball Calculator'!$F$19,$Z52+Y53)+IF('Debt Snowball Calculator'!$H$19=$D53,MIN($C53,MAX($Z52-(MIN('Debt Snowball Calculator'!$F$19,$Z52+Y53)-Y53),0)),0)))</f>
        <v/>
      </c>
      <c r="Y53" s="43" t="str">
        <f aca="false">IF($A53="","",$Z52*('Debt Snowball Calculator'!$E$19/12))</f>
        <v/>
      </c>
      <c r="Z53" s="43" t="str">
        <f aca="false">IF($A53="","",MAX($Z52-(X53-Y53),0))</f>
        <v/>
      </c>
      <c r="AA53" s="43" t="str">
        <f aca="false">IF($A53="","",IF($AC52&lt;=0.005,0,MIN('Debt Snowball Calculator'!$F$20,$AC52+AB53)+IF('Debt Snowball Calculator'!$H$20=$D53,MIN($C53,MAX($AC52-(MIN('Debt Snowball Calculator'!$F$20,$AC52+AB53)-AB53),0)),0)))</f>
        <v/>
      </c>
      <c r="AB53" s="43" t="str">
        <f aca="false">IF($A53="","",$AC52*('Debt Snowball Calculator'!$E$20/12))</f>
        <v/>
      </c>
      <c r="AC53" s="43" t="str">
        <f aca="false">IF($A53="","",MAX($AC52-(AA53-AB53),0))</f>
        <v/>
      </c>
      <c r="AD53" s="43" t="str">
        <f aca="false">IF($A53="","",IF($AF52&lt;=0.005,0,MIN('Debt Snowball Calculator'!$F$21,$AF52+AE53)+IF('Debt Snowball Calculator'!$H$21=$D53,MIN($C53,MAX($AF52-(MIN('Debt Snowball Calculator'!$F$21,$AF52+AE53)-AE53),0)),0)))</f>
        <v/>
      </c>
      <c r="AE53" s="43" t="str">
        <f aca="false">IF($A53="","",$AF52*('Debt Snowball Calculator'!$E$21/12))</f>
        <v/>
      </c>
      <c r="AF53" s="43" t="str">
        <f aca="false">IF($A53="","",MAX($AF52-(AD53-AE53),0))</f>
        <v/>
      </c>
      <c r="AG53" s="43" t="str">
        <f aca="false">IF($A53="","",IF($AI52&lt;=0.005,0,MIN('Debt Snowball Calculator'!$F$22,$AI52+AH53)+IF('Debt Snowball Calculator'!$H$22=$D53,MIN($C53,MAX($AI52-(MIN('Debt Snowball Calculator'!$F$22,$AI52+AH53)-AH53),0)),0)))</f>
        <v/>
      </c>
      <c r="AH53" s="43" t="str">
        <f aca="false">IF($A53="","",$AI52*('Debt Snowball Calculator'!$E$22/12))</f>
        <v/>
      </c>
      <c r="AI53" s="43" t="str">
        <f aca="false">IF($A53="","",MAX($AI52-(AG53-AH53),0))</f>
        <v/>
      </c>
      <c r="AJ53" s="43" t="str">
        <f aca="false">IF($A53="","",F53+I53+L53+O53+R53+U53+X53+AA53+AD53+AG53)</f>
        <v/>
      </c>
      <c r="AK53" s="43" t="str">
        <f aca="false">IF($A53="","",G53+J53+M53+P53+S53+V53+Y53+AB53+AE53+AH53)</f>
        <v/>
      </c>
      <c r="AL53" s="43" t="str">
        <f aca="false">IF($A53="","",H53+K53+N53+Q53+T53+W53+Z53+AC53+AF53+AI53)</f>
        <v/>
      </c>
    </row>
    <row r="54" customFormat="false" ht="15" hidden="false" customHeight="false" outlineLevel="0" collapsed="false">
      <c r="A54" s="39" t="str">
        <f aca="false">IF($A53="","",IF(AND(ISNUMBER($AL53),$AL53&gt;0.005),$A53+1,""))</f>
        <v/>
      </c>
      <c r="B54" s="40" t="str">
        <f aca="false">IF($A54="","",EDATE('Debt Snowball Calculator'!$C$8,$A54-1))</f>
        <v/>
      </c>
      <c r="C54" s="44" t="str">
        <f aca="false">IF($A54="","",'Debt Snowball Calculator'!$C$7+IF($H53&lt;=0.005,'Debt Snowball Calculator'!$F$13,0)+IF($K53&lt;=0.005,'Debt Snowball Calculator'!$F$14,0)+IF($N53&lt;=0.005,'Debt Snowball Calculator'!$F$15,0)+IF($Q53&lt;=0.005,'Debt Snowball Calculator'!$F$16,0)+IF($T53&lt;=0.005,'Debt Snowball Calculator'!$F$17,0)+IF($W53&lt;=0.005,'Debt Snowball Calculator'!$F$18,0)+IF($Z53&lt;=0.005,'Debt Snowball Calculator'!$F$19,0)+IF($AC53&lt;=0.005,'Debt Snowball Calculator'!$F$20,0)+IF($AF53&lt;=0.005,'Debt Snowball Calculator'!$F$21,0)+IF($AI53&lt;=0.005,'Debt Snowball Calculator'!$F$22,0))</f>
        <v/>
      </c>
      <c r="D54" s="39" t="str">
        <f aca="false">IF($A54="","",MIN(IF($H53&lt;=0.005,99999,'Debt Snowball Calculator'!$H$13),IF($K53&lt;=0.005,99999,'Debt Snowball Calculator'!$H$14),IF($N53&lt;=0.005,99999,'Debt Snowball Calculator'!$H$15),IF($Q53&lt;=0.005,99999,'Debt Snowball Calculator'!$H$16),IF($T53&lt;=0.005,99999,'Debt Snowball Calculator'!$H$17),IF($W53&lt;=0.005,99999,'Debt Snowball Calculator'!$H$18),IF($Z53&lt;=0.005,99999,'Debt Snowball Calculator'!$H$19),IF($AC53&lt;=0.005,99999,'Debt Snowball Calculator'!$H$20),IF($AF53&lt;=0.005,99999,'Debt Snowball Calculator'!$H$21),IF($AI53&lt;=0.005,99999,'Debt Snowball Calculator'!$H$22)))</f>
        <v/>
      </c>
      <c r="E54" s="17" t="str">
        <f aca="false">IF($A54="","",IF($D54&gt;=99999,"— All Paid Off —",INDEX('Debt Snowball Calculator'!$C$13:$C$22,MATCH($D54,'Debt Snowball Calculator'!$H$13:$H$22,0))))</f>
        <v/>
      </c>
      <c r="F54" s="44" t="str">
        <f aca="false">IF($A54="","",IF($H53&lt;=0.005,0,MIN('Debt Snowball Calculator'!$F$13,$H53+G54)+IF('Debt Snowball Calculator'!$H$13=$D54,MIN($C54,MAX($H53-(MIN('Debt Snowball Calculator'!$F$13,$H53+G54)-G54),0)),0)))</f>
        <v/>
      </c>
      <c r="G54" s="44" t="str">
        <f aca="false">IF($A54="","",$H53*('Debt Snowball Calculator'!$E$13/12))</f>
        <v/>
      </c>
      <c r="H54" s="44" t="str">
        <f aca="false">IF($A54="","",MAX($H53-(F54-G54),0))</f>
        <v/>
      </c>
      <c r="I54" s="44" t="str">
        <f aca="false">IF($A54="","",IF($K53&lt;=0.005,0,MIN('Debt Snowball Calculator'!$F$14,$K53+J54)+IF('Debt Snowball Calculator'!$H$14=$D54,MIN($C54,MAX($K53-(MIN('Debt Snowball Calculator'!$F$14,$K53+J54)-J54),0)),0)))</f>
        <v/>
      </c>
      <c r="J54" s="44" t="str">
        <f aca="false">IF($A54="","",$K53*('Debt Snowball Calculator'!$E$14/12))</f>
        <v/>
      </c>
      <c r="K54" s="44" t="str">
        <f aca="false">IF($A54="","",MAX($K53-(I54-J54),0))</f>
        <v/>
      </c>
      <c r="L54" s="44" t="str">
        <f aca="false">IF($A54="","",IF($N53&lt;=0.005,0,MIN('Debt Snowball Calculator'!$F$15,$N53+M54)+IF('Debt Snowball Calculator'!$H$15=$D54,MIN($C54,MAX($N53-(MIN('Debt Snowball Calculator'!$F$15,$N53+M54)-M54),0)),0)))</f>
        <v/>
      </c>
      <c r="M54" s="44" t="str">
        <f aca="false">IF($A54="","",$N53*('Debt Snowball Calculator'!$E$15/12))</f>
        <v/>
      </c>
      <c r="N54" s="44" t="str">
        <f aca="false">IF($A54="","",MAX($N53-(L54-M54),0))</f>
        <v/>
      </c>
      <c r="O54" s="44" t="str">
        <f aca="false">IF($A54="","",IF($Q53&lt;=0.005,0,MIN('Debt Snowball Calculator'!$F$16,$Q53+P54)+IF('Debt Snowball Calculator'!$H$16=$D54,MIN($C54,MAX($Q53-(MIN('Debt Snowball Calculator'!$F$16,$Q53+P54)-P54),0)),0)))</f>
        <v/>
      </c>
      <c r="P54" s="44" t="str">
        <f aca="false">IF($A54="","",$Q53*('Debt Snowball Calculator'!$E$16/12))</f>
        <v/>
      </c>
      <c r="Q54" s="44" t="str">
        <f aca="false">IF($A54="","",MAX($Q53-(O54-P54),0))</f>
        <v/>
      </c>
      <c r="R54" s="44" t="str">
        <f aca="false">IF($A54="","",IF($T53&lt;=0.005,0,MIN('Debt Snowball Calculator'!$F$17,$T53+S54)+IF('Debt Snowball Calculator'!$H$17=$D54,MIN($C54,MAX($T53-(MIN('Debt Snowball Calculator'!$F$17,$T53+S54)-S54),0)),0)))</f>
        <v/>
      </c>
      <c r="S54" s="44" t="str">
        <f aca="false">IF($A54="","",$T53*('Debt Snowball Calculator'!$E$17/12))</f>
        <v/>
      </c>
      <c r="T54" s="44" t="str">
        <f aca="false">IF($A54="","",MAX($T53-(R54-S54),0))</f>
        <v/>
      </c>
      <c r="U54" s="44" t="str">
        <f aca="false">IF($A54="","",IF($W53&lt;=0.005,0,MIN('Debt Snowball Calculator'!$F$18,$W53+V54)+IF('Debt Snowball Calculator'!$H$18=$D54,MIN($C54,MAX($W53-(MIN('Debt Snowball Calculator'!$F$18,$W53+V54)-V54),0)),0)))</f>
        <v/>
      </c>
      <c r="V54" s="44" t="str">
        <f aca="false">IF($A54="","",$W53*('Debt Snowball Calculator'!$E$18/12))</f>
        <v/>
      </c>
      <c r="W54" s="44" t="str">
        <f aca="false">IF($A54="","",MAX($W53-(U54-V54),0))</f>
        <v/>
      </c>
      <c r="X54" s="44" t="str">
        <f aca="false">IF($A54="","",IF($Z53&lt;=0.005,0,MIN('Debt Snowball Calculator'!$F$19,$Z53+Y54)+IF('Debt Snowball Calculator'!$H$19=$D54,MIN($C54,MAX($Z53-(MIN('Debt Snowball Calculator'!$F$19,$Z53+Y54)-Y54),0)),0)))</f>
        <v/>
      </c>
      <c r="Y54" s="44" t="str">
        <f aca="false">IF($A54="","",$Z53*('Debt Snowball Calculator'!$E$19/12))</f>
        <v/>
      </c>
      <c r="Z54" s="44" t="str">
        <f aca="false">IF($A54="","",MAX($Z53-(X54-Y54),0))</f>
        <v/>
      </c>
      <c r="AA54" s="44" t="str">
        <f aca="false">IF($A54="","",IF($AC53&lt;=0.005,0,MIN('Debt Snowball Calculator'!$F$20,$AC53+AB54)+IF('Debt Snowball Calculator'!$H$20=$D54,MIN($C54,MAX($AC53-(MIN('Debt Snowball Calculator'!$F$20,$AC53+AB54)-AB54),0)),0)))</f>
        <v/>
      </c>
      <c r="AB54" s="44" t="str">
        <f aca="false">IF($A54="","",$AC53*('Debt Snowball Calculator'!$E$20/12))</f>
        <v/>
      </c>
      <c r="AC54" s="44" t="str">
        <f aca="false">IF($A54="","",MAX($AC53-(AA54-AB54),0))</f>
        <v/>
      </c>
      <c r="AD54" s="44" t="str">
        <f aca="false">IF($A54="","",IF($AF53&lt;=0.005,0,MIN('Debt Snowball Calculator'!$F$21,$AF53+AE54)+IF('Debt Snowball Calculator'!$H$21=$D54,MIN($C54,MAX($AF53-(MIN('Debt Snowball Calculator'!$F$21,$AF53+AE54)-AE54),0)),0)))</f>
        <v/>
      </c>
      <c r="AE54" s="44" t="str">
        <f aca="false">IF($A54="","",$AF53*('Debt Snowball Calculator'!$E$21/12))</f>
        <v/>
      </c>
      <c r="AF54" s="44" t="str">
        <f aca="false">IF($A54="","",MAX($AF53-(AD54-AE54),0))</f>
        <v/>
      </c>
      <c r="AG54" s="44" t="str">
        <f aca="false">IF($A54="","",IF($AI53&lt;=0.005,0,MIN('Debt Snowball Calculator'!$F$22,$AI53+AH54)+IF('Debt Snowball Calculator'!$H$22=$D54,MIN($C54,MAX($AI53-(MIN('Debt Snowball Calculator'!$F$22,$AI53+AH54)-AH54),0)),0)))</f>
        <v/>
      </c>
      <c r="AH54" s="44" t="str">
        <f aca="false">IF($A54="","",$AI53*('Debt Snowball Calculator'!$E$22/12))</f>
        <v/>
      </c>
      <c r="AI54" s="44" t="str">
        <f aca="false">IF($A54="","",MAX($AI53-(AG54-AH54),0))</f>
        <v/>
      </c>
      <c r="AJ54" s="44" t="str">
        <f aca="false">IF($A54="","",F54+I54+L54+O54+R54+U54+X54+AA54+AD54+AG54)</f>
        <v/>
      </c>
      <c r="AK54" s="44" t="str">
        <f aca="false">IF($A54="","",G54+J54+M54+P54+S54+V54+Y54+AB54+AE54+AH54)</f>
        <v/>
      </c>
      <c r="AL54" s="44" t="str">
        <f aca="false">IF($A54="","",H54+K54+N54+Q54+T54+W54+Z54+AC54+AF54+AI54)</f>
        <v/>
      </c>
    </row>
    <row r="55" customFormat="false" ht="15" hidden="false" customHeight="false" outlineLevel="0" collapsed="false">
      <c r="A55" s="36" t="str">
        <f aca="false">IF($A54="","",IF(AND(ISNUMBER($AL54),$AL54&gt;0.005),$A54+1,""))</f>
        <v/>
      </c>
      <c r="B55" s="37" t="str">
        <f aca="false">IF($A55="","",EDATE('Debt Snowball Calculator'!$C$8,$A55-1))</f>
        <v/>
      </c>
      <c r="C55" s="43" t="str">
        <f aca="false">IF($A55="","",'Debt Snowball Calculator'!$C$7+IF($H54&lt;=0.005,'Debt Snowball Calculator'!$F$13,0)+IF($K54&lt;=0.005,'Debt Snowball Calculator'!$F$14,0)+IF($N54&lt;=0.005,'Debt Snowball Calculator'!$F$15,0)+IF($Q54&lt;=0.005,'Debt Snowball Calculator'!$F$16,0)+IF($T54&lt;=0.005,'Debt Snowball Calculator'!$F$17,0)+IF($W54&lt;=0.005,'Debt Snowball Calculator'!$F$18,0)+IF($Z54&lt;=0.005,'Debt Snowball Calculator'!$F$19,0)+IF($AC54&lt;=0.005,'Debt Snowball Calculator'!$F$20,0)+IF($AF54&lt;=0.005,'Debt Snowball Calculator'!$F$21,0)+IF($AI54&lt;=0.005,'Debt Snowball Calculator'!$F$22,0))</f>
        <v/>
      </c>
      <c r="D55" s="36" t="str">
        <f aca="false">IF($A55="","",MIN(IF($H54&lt;=0.005,99999,'Debt Snowball Calculator'!$H$13),IF($K54&lt;=0.005,99999,'Debt Snowball Calculator'!$H$14),IF($N54&lt;=0.005,99999,'Debt Snowball Calculator'!$H$15),IF($Q54&lt;=0.005,99999,'Debt Snowball Calculator'!$H$16),IF($T54&lt;=0.005,99999,'Debt Snowball Calculator'!$H$17),IF($W54&lt;=0.005,99999,'Debt Snowball Calculator'!$H$18),IF($Z54&lt;=0.005,99999,'Debt Snowball Calculator'!$H$19),IF($AC54&lt;=0.005,99999,'Debt Snowball Calculator'!$H$20),IF($AF54&lt;=0.005,99999,'Debt Snowball Calculator'!$H$21),IF($AI54&lt;=0.005,99999,'Debt Snowball Calculator'!$H$22)))</f>
        <v/>
      </c>
      <c r="E55" s="10" t="str">
        <f aca="false">IF($A55="","",IF($D55&gt;=99999,"— All Paid Off —",INDEX('Debt Snowball Calculator'!$C$13:$C$22,MATCH($D55,'Debt Snowball Calculator'!$H$13:$H$22,0))))</f>
        <v/>
      </c>
      <c r="F55" s="43" t="str">
        <f aca="false">IF($A55="","",IF($H54&lt;=0.005,0,MIN('Debt Snowball Calculator'!$F$13,$H54+G55)+IF('Debt Snowball Calculator'!$H$13=$D55,MIN($C55,MAX($H54-(MIN('Debt Snowball Calculator'!$F$13,$H54+G55)-G55),0)),0)))</f>
        <v/>
      </c>
      <c r="G55" s="43" t="str">
        <f aca="false">IF($A55="","",$H54*('Debt Snowball Calculator'!$E$13/12))</f>
        <v/>
      </c>
      <c r="H55" s="43" t="str">
        <f aca="false">IF($A55="","",MAX($H54-(F55-G55),0))</f>
        <v/>
      </c>
      <c r="I55" s="43" t="str">
        <f aca="false">IF($A55="","",IF($K54&lt;=0.005,0,MIN('Debt Snowball Calculator'!$F$14,$K54+J55)+IF('Debt Snowball Calculator'!$H$14=$D55,MIN($C55,MAX($K54-(MIN('Debt Snowball Calculator'!$F$14,$K54+J55)-J55),0)),0)))</f>
        <v/>
      </c>
      <c r="J55" s="43" t="str">
        <f aca="false">IF($A55="","",$K54*('Debt Snowball Calculator'!$E$14/12))</f>
        <v/>
      </c>
      <c r="K55" s="43" t="str">
        <f aca="false">IF($A55="","",MAX($K54-(I55-J55),0))</f>
        <v/>
      </c>
      <c r="L55" s="43" t="str">
        <f aca="false">IF($A55="","",IF($N54&lt;=0.005,0,MIN('Debt Snowball Calculator'!$F$15,$N54+M55)+IF('Debt Snowball Calculator'!$H$15=$D55,MIN($C55,MAX($N54-(MIN('Debt Snowball Calculator'!$F$15,$N54+M55)-M55),0)),0)))</f>
        <v/>
      </c>
      <c r="M55" s="43" t="str">
        <f aca="false">IF($A55="","",$N54*('Debt Snowball Calculator'!$E$15/12))</f>
        <v/>
      </c>
      <c r="N55" s="43" t="str">
        <f aca="false">IF($A55="","",MAX($N54-(L55-M55),0))</f>
        <v/>
      </c>
      <c r="O55" s="43" t="str">
        <f aca="false">IF($A55="","",IF($Q54&lt;=0.005,0,MIN('Debt Snowball Calculator'!$F$16,$Q54+P55)+IF('Debt Snowball Calculator'!$H$16=$D55,MIN($C55,MAX($Q54-(MIN('Debt Snowball Calculator'!$F$16,$Q54+P55)-P55),0)),0)))</f>
        <v/>
      </c>
      <c r="P55" s="43" t="str">
        <f aca="false">IF($A55="","",$Q54*('Debt Snowball Calculator'!$E$16/12))</f>
        <v/>
      </c>
      <c r="Q55" s="43" t="str">
        <f aca="false">IF($A55="","",MAX($Q54-(O55-P55),0))</f>
        <v/>
      </c>
      <c r="R55" s="43" t="str">
        <f aca="false">IF($A55="","",IF($T54&lt;=0.005,0,MIN('Debt Snowball Calculator'!$F$17,$T54+S55)+IF('Debt Snowball Calculator'!$H$17=$D55,MIN($C55,MAX($T54-(MIN('Debt Snowball Calculator'!$F$17,$T54+S55)-S55),0)),0)))</f>
        <v/>
      </c>
      <c r="S55" s="43" t="str">
        <f aca="false">IF($A55="","",$T54*('Debt Snowball Calculator'!$E$17/12))</f>
        <v/>
      </c>
      <c r="T55" s="43" t="str">
        <f aca="false">IF($A55="","",MAX($T54-(R55-S55),0))</f>
        <v/>
      </c>
      <c r="U55" s="43" t="str">
        <f aca="false">IF($A55="","",IF($W54&lt;=0.005,0,MIN('Debt Snowball Calculator'!$F$18,$W54+V55)+IF('Debt Snowball Calculator'!$H$18=$D55,MIN($C55,MAX($W54-(MIN('Debt Snowball Calculator'!$F$18,$W54+V55)-V55),0)),0)))</f>
        <v/>
      </c>
      <c r="V55" s="43" t="str">
        <f aca="false">IF($A55="","",$W54*('Debt Snowball Calculator'!$E$18/12))</f>
        <v/>
      </c>
      <c r="W55" s="43" t="str">
        <f aca="false">IF($A55="","",MAX($W54-(U55-V55),0))</f>
        <v/>
      </c>
      <c r="X55" s="43" t="str">
        <f aca="false">IF($A55="","",IF($Z54&lt;=0.005,0,MIN('Debt Snowball Calculator'!$F$19,$Z54+Y55)+IF('Debt Snowball Calculator'!$H$19=$D55,MIN($C55,MAX($Z54-(MIN('Debt Snowball Calculator'!$F$19,$Z54+Y55)-Y55),0)),0)))</f>
        <v/>
      </c>
      <c r="Y55" s="43" t="str">
        <f aca="false">IF($A55="","",$Z54*('Debt Snowball Calculator'!$E$19/12))</f>
        <v/>
      </c>
      <c r="Z55" s="43" t="str">
        <f aca="false">IF($A55="","",MAX($Z54-(X55-Y55),0))</f>
        <v/>
      </c>
      <c r="AA55" s="43" t="str">
        <f aca="false">IF($A55="","",IF($AC54&lt;=0.005,0,MIN('Debt Snowball Calculator'!$F$20,$AC54+AB55)+IF('Debt Snowball Calculator'!$H$20=$D55,MIN($C55,MAX($AC54-(MIN('Debt Snowball Calculator'!$F$20,$AC54+AB55)-AB55),0)),0)))</f>
        <v/>
      </c>
      <c r="AB55" s="43" t="str">
        <f aca="false">IF($A55="","",$AC54*('Debt Snowball Calculator'!$E$20/12))</f>
        <v/>
      </c>
      <c r="AC55" s="43" t="str">
        <f aca="false">IF($A55="","",MAX($AC54-(AA55-AB55),0))</f>
        <v/>
      </c>
      <c r="AD55" s="43" t="str">
        <f aca="false">IF($A55="","",IF($AF54&lt;=0.005,0,MIN('Debt Snowball Calculator'!$F$21,$AF54+AE55)+IF('Debt Snowball Calculator'!$H$21=$D55,MIN($C55,MAX($AF54-(MIN('Debt Snowball Calculator'!$F$21,$AF54+AE55)-AE55),0)),0)))</f>
        <v/>
      </c>
      <c r="AE55" s="43" t="str">
        <f aca="false">IF($A55="","",$AF54*('Debt Snowball Calculator'!$E$21/12))</f>
        <v/>
      </c>
      <c r="AF55" s="43" t="str">
        <f aca="false">IF($A55="","",MAX($AF54-(AD55-AE55),0))</f>
        <v/>
      </c>
      <c r="AG55" s="43" t="str">
        <f aca="false">IF($A55="","",IF($AI54&lt;=0.005,0,MIN('Debt Snowball Calculator'!$F$22,$AI54+AH55)+IF('Debt Snowball Calculator'!$H$22=$D55,MIN($C55,MAX($AI54-(MIN('Debt Snowball Calculator'!$F$22,$AI54+AH55)-AH55),0)),0)))</f>
        <v/>
      </c>
      <c r="AH55" s="43" t="str">
        <f aca="false">IF($A55="","",$AI54*('Debt Snowball Calculator'!$E$22/12))</f>
        <v/>
      </c>
      <c r="AI55" s="43" t="str">
        <f aca="false">IF($A55="","",MAX($AI54-(AG55-AH55),0))</f>
        <v/>
      </c>
      <c r="AJ55" s="43" t="str">
        <f aca="false">IF($A55="","",F55+I55+L55+O55+R55+U55+X55+AA55+AD55+AG55)</f>
        <v/>
      </c>
      <c r="AK55" s="43" t="str">
        <f aca="false">IF($A55="","",G55+J55+M55+P55+S55+V55+Y55+AB55+AE55+AH55)</f>
        <v/>
      </c>
      <c r="AL55" s="43" t="str">
        <f aca="false">IF($A55="","",H55+K55+N55+Q55+T55+W55+Z55+AC55+AF55+AI55)</f>
        <v/>
      </c>
    </row>
    <row r="56" customFormat="false" ht="15" hidden="false" customHeight="false" outlineLevel="0" collapsed="false">
      <c r="A56" s="39" t="str">
        <f aca="false">IF($A55="","",IF(AND(ISNUMBER($AL55),$AL55&gt;0.005),$A55+1,""))</f>
        <v/>
      </c>
      <c r="B56" s="40" t="str">
        <f aca="false">IF($A56="","",EDATE('Debt Snowball Calculator'!$C$8,$A56-1))</f>
        <v/>
      </c>
      <c r="C56" s="44" t="str">
        <f aca="false">IF($A56="","",'Debt Snowball Calculator'!$C$7+IF($H55&lt;=0.005,'Debt Snowball Calculator'!$F$13,0)+IF($K55&lt;=0.005,'Debt Snowball Calculator'!$F$14,0)+IF($N55&lt;=0.005,'Debt Snowball Calculator'!$F$15,0)+IF($Q55&lt;=0.005,'Debt Snowball Calculator'!$F$16,0)+IF($T55&lt;=0.005,'Debt Snowball Calculator'!$F$17,0)+IF($W55&lt;=0.005,'Debt Snowball Calculator'!$F$18,0)+IF($Z55&lt;=0.005,'Debt Snowball Calculator'!$F$19,0)+IF($AC55&lt;=0.005,'Debt Snowball Calculator'!$F$20,0)+IF($AF55&lt;=0.005,'Debt Snowball Calculator'!$F$21,0)+IF($AI55&lt;=0.005,'Debt Snowball Calculator'!$F$22,0))</f>
        <v/>
      </c>
      <c r="D56" s="39" t="str">
        <f aca="false">IF($A56="","",MIN(IF($H55&lt;=0.005,99999,'Debt Snowball Calculator'!$H$13),IF($K55&lt;=0.005,99999,'Debt Snowball Calculator'!$H$14),IF($N55&lt;=0.005,99999,'Debt Snowball Calculator'!$H$15),IF($Q55&lt;=0.005,99999,'Debt Snowball Calculator'!$H$16),IF($T55&lt;=0.005,99999,'Debt Snowball Calculator'!$H$17),IF($W55&lt;=0.005,99999,'Debt Snowball Calculator'!$H$18),IF($Z55&lt;=0.005,99999,'Debt Snowball Calculator'!$H$19),IF($AC55&lt;=0.005,99999,'Debt Snowball Calculator'!$H$20),IF($AF55&lt;=0.005,99999,'Debt Snowball Calculator'!$H$21),IF($AI55&lt;=0.005,99999,'Debt Snowball Calculator'!$H$22)))</f>
        <v/>
      </c>
      <c r="E56" s="17" t="str">
        <f aca="false">IF($A56="","",IF($D56&gt;=99999,"— All Paid Off —",INDEX('Debt Snowball Calculator'!$C$13:$C$22,MATCH($D56,'Debt Snowball Calculator'!$H$13:$H$22,0))))</f>
        <v/>
      </c>
      <c r="F56" s="44" t="str">
        <f aca="false">IF($A56="","",IF($H55&lt;=0.005,0,MIN('Debt Snowball Calculator'!$F$13,$H55+G56)+IF('Debt Snowball Calculator'!$H$13=$D56,MIN($C56,MAX($H55-(MIN('Debt Snowball Calculator'!$F$13,$H55+G56)-G56),0)),0)))</f>
        <v/>
      </c>
      <c r="G56" s="44" t="str">
        <f aca="false">IF($A56="","",$H55*('Debt Snowball Calculator'!$E$13/12))</f>
        <v/>
      </c>
      <c r="H56" s="44" t="str">
        <f aca="false">IF($A56="","",MAX($H55-(F56-G56),0))</f>
        <v/>
      </c>
      <c r="I56" s="44" t="str">
        <f aca="false">IF($A56="","",IF($K55&lt;=0.005,0,MIN('Debt Snowball Calculator'!$F$14,$K55+J56)+IF('Debt Snowball Calculator'!$H$14=$D56,MIN($C56,MAX($K55-(MIN('Debt Snowball Calculator'!$F$14,$K55+J56)-J56),0)),0)))</f>
        <v/>
      </c>
      <c r="J56" s="44" t="str">
        <f aca="false">IF($A56="","",$K55*('Debt Snowball Calculator'!$E$14/12))</f>
        <v/>
      </c>
      <c r="K56" s="44" t="str">
        <f aca="false">IF($A56="","",MAX($K55-(I56-J56),0))</f>
        <v/>
      </c>
      <c r="L56" s="44" t="str">
        <f aca="false">IF($A56="","",IF($N55&lt;=0.005,0,MIN('Debt Snowball Calculator'!$F$15,$N55+M56)+IF('Debt Snowball Calculator'!$H$15=$D56,MIN($C56,MAX($N55-(MIN('Debt Snowball Calculator'!$F$15,$N55+M56)-M56),0)),0)))</f>
        <v/>
      </c>
      <c r="M56" s="44" t="str">
        <f aca="false">IF($A56="","",$N55*('Debt Snowball Calculator'!$E$15/12))</f>
        <v/>
      </c>
      <c r="N56" s="44" t="str">
        <f aca="false">IF($A56="","",MAX($N55-(L56-M56),0))</f>
        <v/>
      </c>
      <c r="O56" s="44" t="str">
        <f aca="false">IF($A56="","",IF($Q55&lt;=0.005,0,MIN('Debt Snowball Calculator'!$F$16,$Q55+P56)+IF('Debt Snowball Calculator'!$H$16=$D56,MIN($C56,MAX($Q55-(MIN('Debt Snowball Calculator'!$F$16,$Q55+P56)-P56),0)),0)))</f>
        <v/>
      </c>
      <c r="P56" s="44" t="str">
        <f aca="false">IF($A56="","",$Q55*('Debt Snowball Calculator'!$E$16/12))</f>
        <v/>
      </c>
      <c r="Q56" s="44" t="str">
        <f aca="false">IF($A56="","",MAX($Q55-(O56-P56),0))</f>
        <v/>
      </c>
      <c r="R56" s="44" t="str">
        <f aca="false">IF($A56="","",IF($T55&lt;=0.005,0,MIN('Debt Snowball Calculator'!$F$17,$T55+S56)+IF('Debt Snowball Calculator'!$H$17=$D56,MIN($C56,MAX($T55-(MIN('Debt Snowball Calculator'!$F$17,$T55+S56)-S56),0)),0)))</f>
        <v/>
      </c>
      <c r="S56" s="44" t="str">
        <f aca="false">IF($A56="","",$T55*('Debt Snowball Calculator'!$E$17/12))</f>
        <v/>
      </c>
      <c r="T56" s="44" t="str">
        <f aca="false">IF($A56="","",MAX($T55-(R56-S56),0))</f>
        <v/>
      </c>
      <c r="U56" s="44" t="str">
        <f aca="false">IF($A56="","",IF($W55&lt;=0.005,0,MIN('Debt Snowball Calculator'!$F$18,$W55+V56)+IF('Debt Snowball Calculator'!$H$18=$D56,MIN($C56,MAX($W55-(MIN('Debt Snowball Calculator'!$F$18,$W55+V56)-V56),0)),0)))</f>
        <v/>
      </c>
      <c r="V56" s="44" t="str">
        <f aca="false">IF($A56="","",$W55*('Debt Snowball Calculator'!$E$18/12))</f>
        <v/>
      </c>
      <c r="W56" s="44" t="str">
        <f aca="false">IF($A56="","",MAX($W55-(U56-V56),0))</f>
        <v/>
      </c>
      <c r="X56" s="44" t="str">
        <f aca="false">IF($A56="","",IF($Z55&lt;=0.005,0,MIN('Debt Snowball Calculator'!$F$19,$Z55+Y56)+IF('Debt Snowball Calculator'!$H$19=$D56,MIN($C56,MAX($Z55-(MIN('Debt Snowball Calculator'!$F$19,$Z55+Y56)-Y56),0)),0)))</f>
        <v/>
      </c>
      <c r="Y56" s="44" t="str">
        <f aca="false">IF($A56="","",$Z55*('Debt Snowball Calculator'!$E$19/12))</f>
        <v/>
      </c>
      <c r="Z56" s="44" t="str">
        <f aca="false">IF($A56="","",MAX($Z55-(X56-Y56),0))</f>
        <v/>
      </c>
      <c r="AA56" s="44" t="str">
        <f aca="false">IF($A56="","",IF($AC55&lt;=0.005,0,MIN('Debt Snowball Calculator'!$F$20,$AC55+AB56)+IF('Debt Snowball Calculator'!$H$20=$D56,MIN($C56,MAX($AC55-(MIN('Debt Snowball Calculator'!$F$20,$AC55+AB56)-AB56),0)),0)))</f>
        <v/>
      </c>
      <c r="AB56" s="44" t="str">
        <f aca="false">IF($A56="","",$AC55*('Debt Snowball Calculator'!$E$20/12))</f>
        <v/>
      </c>
      <c r="AC56" s="44" t="str">
        <f aca="false">IF($A56="","",MAX($AC55-(AA56-AB56),0))</f>
        <v/>
      </c>
      <c r="AD56" s="44" t="str">
        <f aca="false">IF($A56="","",IF($AF55&lt;=0.005,0,MIN('Debt Snowball Calculator'!$F$21,$AF55+AE56)+IF('Debt Snowball Calculator'!$H$21=$D56,MIN($C56,MAX($AF55-(MIN('Debt Snowball Calculator'!$F$21,$AF55+AE56)-AE56),0)),0)))</f>
        <v/>
      </c>
      <c r="AE56" s="44" t="str">
        <f aca="false">IF($A56="","",$AF55*('Debt Snowball Calculator'!$E$21/12))</f>
        <v/>
      </c>
      <c r="AF56" s="44" t="str">
        <f aca="false">IF($A56="","",MAX($AF55-(AD56-AE56),0))</f>
        <v/>
      </c>
      <c r="AG56" s="44" t="str">
        <f aca="false">IF($A56="","",IF($AI55&lt;=0.005,0,MIN('Debt Snowball Calculator'!$F$22,$AI55+AH56)+IF('Debt Snowball Calculator'!$H$22=$D56,MIN($C56,MAX($AI55-(MIN('Debt Snowball Calculator'!$F$22,$AI55+AH56)-AH56),0)),0)))</f>
        <v/>
      </c>
      <c r="AH56" s="44" t="str">
        <f aca="false">IF($A56="","",$AI55*('Debt Snowball Calculator'!$E$22/12))</f>
        <v/>
      </c>
      <c r="AI56" s="44" t="str">
        <f aca="false">IF($A56="","",MAX($AI55-(AG56-AH56),0))</f>
        <v/>
      </c>
      <c r="AJ56" s="44" t="str">
        <f aca="false">IF($A56="","",F56+I56+L56+O56+R56+U56+X56+AA56+AD56+AG56)</f>
        <v/>
      </c>
      <c r="AK56" s="44" t="str">
        <f aca="false">IF($A56="","",G56+J56+M56+P56+S56+V56+Y56+AB56+AE56+AH56)</f>
        <v/>
      </c>
      <c r="AL56" s="44" t="str">
        <f aca="false">IF($A56="","",H56+K56+N56+Q56+T56+W56+Z56+AC56+AF56+AI56)</f>
        <v/>
      </c>
    </row>
    <row r="57" customFormat="false" ht="15" hidden="false" customHeight="false" outlineLevel="0" collapsed="false">
      <c r="A57" s="36" t="str">
        <f aca="false">IF($A56="","",IF(AND(ISNUMBER($AL56),$AL56&gt;0.005),$A56+1,""))</f>
        <v/>
      </c>
      <c r="B57" s="37" t="str">
        <f aca="false">IF($A57="","",EDATE('Debt Snowball Calculator'!$C$8,$A57-1))</f>
        <v/>
      </c>
      <c r="C57" s="43" t="str">
        <f aca="false">IF($A57="","",'Debt Snowball Calculator'!$C$7+IF($H56&lt;=0.005,'Debt Snowball Calculator'!$F$13,0)+IF($K56&lt;=0.005,'Debt Snowball Calculator'!$F$14,0)+IF($N56&lt;=0.005,'Debt Snowball Calculator'!$F$15,0)+IF($Q56&lt;=0.005,'Debt Snowball Calculator'!$F$16,0)+IF($T56&lt;=0.005,'Debt Snowball Calculator'!$F$17,0)+IF($W56&lt;=0.005,'Debt Snowball Calculator'!$F$18,0)+IF($Z56&lt;=0.005,'Debt Snowball Calculator'!$F$19,0)+IF($AC56&lt;=0.005,'Debt Snowball Calculator'!$F$20,0)+IF($AF56&lt;=0.005,'Debt Snowball Calculator'!$F$21,0)+IF($AI56&lt;=0.005,'Debt Snowball Calculator'!$F$22,0))</f>
        <v/>
      </c>
      <c r="D57" s="36" t="str">
        <f aca="false">IF($A57="","",MIN(IF($H56&lt;=0.005,99999,'Debt Snowball Calculator'!$H$13),IF($K56&lt;=0.005,99999,'Debt Snowball Calculator'!$H$14),IF($N56&lt;=0.005,99999,'Debt Snowball Calculator'!$H$15),IF($Q56&lt;=0.005,99999,'Debt Snowball Calculator'!$H$16),IF($T56&lt;=0.005,99999,'Debt Snowball Calculator'!$H$17),IF($W56&lt;=0.005,99999,'Debt Snowball Calculator'!$H$18),IF($Z56&lt;=0.005,99999,'Debt Snowball Calculator'!$H$19),IF($AC56&lt;=0.005,99999,'Debt Snowball Calculator'!$H$20),IF($AF56&lt;=0.005,99999,'Debt Snowball Calculator'!$H$21),IF($AI56&lt;=0.005,99999,'Debt Snowball Calculator'!$H$22)))</f>
        <v/>
      </c>
      <c r="E57" s="10" t="str">
        <f aca="false">IF($A57="","",IF($D57&gt;=99999,"— All Paid Off —",INDEX('Debt Snowball Calculator'!$C$13:$C$22,MATCH($D57,'Debt Snowball Calculator'!$H$13:$H$22,0))))</f>
        <v/>
      </c>
      <c r="F57" s="43" t="str">
        <f aca="false">IF($A57="","",IF($H56&lt;=0.005,0,MIN('Debt Snowball Calculator'!$F$13,$H56+G57)+IF('Debt Snowball Calculator'!$H$13=$D57,MIN($C57,MAX($H56-(MIN('Debt Snowball Calculator'!$F$13,$H56+G57)-G57),0)),0)))</f>
        <v/>
      </c>
      <c r="G57" s="43" t="str">
        <f aca="false">IF($A57="","",$H56*('Debt Snowball Calculator'!$E$13/12))</f>
        <v/>
      </c>
      <c r="H57" s="43" t="str">
        <f aca="false">IF($A57="","",MAX($H56-(F57-G57),0))</f>
        <v/>
      </c>
      <c r="I57" s="43" t="str">
        <f aca="false">IF($A57="","",IF($K56&lt;=0.005,0,MIN('Debt Snowball Calculator'!$F$14,$K56+J57)+IF('Debt Snowball Calculator'!$H$14=$D57,MIN($C57,MAX($K56-(MIN('Debt Snowball Calculator'!$F$14,$K56+J57)-J57),0)),0)))</f>
        <v/>
      </c>
      <c r="J57" s="43" t="str">
        <f aca="false">IF($A57="","",$K56*('Debt Snowball Calculator'!$E$14/12))</f>
        <v/>
      </c>
      <c r="K57" s="43" t="str">
        <f aca="false">IF($A57="","",MAX($K56-(I57-J57),0))</f>
        <v/>
      </c>
      <c r="L57" s="43" t="str">
        <f aca="false">IF($A57="","",IF($N56&lt;=0.005,0,MIN('Debt Snowball Calculator'!$F$15,$N56+M57)+IF('Debt Snowball Calculator'!$H$15=$D57,MIN($C57,MAX($N56-(MIN('Debt Snowball Calculator'!$F$15,$N56+M57)-M57),0)),0)))</f>
        <v/>
      </c>
      <c r="M57" s="43" t="str">
        <f aca="false">IF($A57="","",$N56*('Debt Snowball Calculator'!$E$15/12))</f>
        <v/>
      </c>
      <c r="N57" s="43" t="str">
        <f aca="false">IF($A57="","",MAX($N56-(L57-M57),0))</f>
        <v/>
      </c>
      <c r="O57" s="43" t="str">
        <f aca="false">IF($A57="","",IF($Q56&lt;=0.005,0,MIN('Debt Snowball Calculator'!$F$16,$Q56+P57)+IF('Debt Snowball Calculator'!$H$16=$D57,MIN($C57,MAX($Q56-(MIN('Debt Snowball Calculator'!$F$16,$Q56+P57)-P57),0)),0)))</f>
        <v/>
      </c>
      <c r="P57" s="43" t="str">
        <f aca="false">IF($A57="","",$Q56*('Debt Snowball Calculator'!$E$16/12))</f>
        <v/>
      </c>
      <c r="Q57" s="43" t="str">
        <f aca="false">IF($A57="","",MAX($Q56-(O57-P57),0))</f>
        <v/>
      </c>
      <c r="R57" s="43" t="str">
        <f aca="false">IF($A57="","",IF($T56&lt;=0.005,0,MIN('Debt Snowball Calculator'!$F$17,$T56+S57)+IF('Debt Snowball Calculator'!$H$17=$D57,MIN($C57,MAX($T56-(MIN('Debt Snowball Calculator'!$F$17,$T56+S57)-S57),0)),0)))</f>
        <v/>
      </c>
      <c r="S57" s="43" t="str">
        <f aca="false">IF($A57="","",$T56*('Debt Snowball Calculator'!$E$17/12))</f>
        <v/>
      </c>
      <c r="T57" s="43" t="str">
        <f aca="false">IF($A57="","",MAX($T56-(R57-S57),0))</f>
        <v/>
      </c>
      <c r="U57" s="43" t="str">
        <f aca="false">IF($A57="","",IF($W56&lt;=0.005,0,MIN('Debt Snowball Calculator'!$F$18,$W56+V57)+IF('Debt Snowball Calculator'!$H$18=$D57,MIN($C57,MAX($W56-(MIN('Debt Snowball Calculator'!$F$18,$W56+V57)-V57),0)),0)))</f>
        <v/>
      </c>
      <c r="V57" s="43" t="str">
        <f aca="false">IF($A57="","",$W56*('Debt Snowball Calculator'!$E$18/12))</f>
        <v/>
      </c>
      <c r="W57" s="43" t="str">
        <f aca="false">IF($A57="","",MAX($W56-(U57-V57),0))</f>
        <v/>
      </c>
      <c r="X57" s="43" t="str">
        <f aca="false">IF($A57="","",IF($Z56&lt;=0.005,0,MIN('Debt Snowball Calculator'!$F$19,$Z56+Y57)+IF('Debt Snowball Calculator'!$H$19=$D57,MIN($C57,MAX($Z56-(MIN('Debt Snowball Calculator'!$F$19,$Z56+Y57)-Y57),0)),0)))</f>
        <v/>
      </c>
      <c r="Y57" s="43" t="str">
        <f aca="false">IF($A57="","",$Z56*('Debt Snowball Calculator'!$E$19/12))</f>
        <v/>
      </c>
      <c r="Z57" s="43" t="str">
        <f aca="false">IF($A57="","",MAX($Z56-(X57-Y57),0))</f>
        <v/>
      </c>
      <c r="AA57" s="43" t="str">
        <f aca="false">IF($A57="","",IF($AC56&lt;=0.005,0,MIN('Debt Snowball Calculator'!$F$20,$AC56+AB57)+IF('Debt Snowball Calculator'!$H$20=$D57,MIN($C57,MAX($AC56-(MIN('Debt Snowball Calculator'!$F$20,$AC56+AB57)-AB57),0)),0)))</f>
        <v/>
      </c>
      <c r="AB57" s="43" t="str">
        <f aca="false">IF($A57="","",$AC56*('Debt Snowball Calculator'!$E$20/12))</f>
        <v/>
      </c>
      <c r="AC57" s="43" t="str">
        <f aca="false">IF($A57="","",MAX($AC56-(AA57-AB57),0))</f>
        <v/>
      </c>
      <c r="AD57" s="43" t="str">
        <f aca="false">IF($A57="","",IF($AF56&lt;=0.005,0,MIN('Debt Snowball Calculator'!$F$21,$AF56+AE57)+IF('Debt Snowball Calculator'!$H$21=$D57,MIN($C57,MAX($AF56-(MIN('Debt Snowball Calculator'!$F$21,$AF56+AE57)-AE57),0)),0)))</f>
        <v/>
      </c>
      <c r="AE57" s="43" t="str">
        <f aca="false">IF($A57="","",$AF56*('Debt Snowball Calculator'!$E$21/12))</f>
        <v/>
      </c>
      <c r="AF57" s="43" t="str">
        <f aca="false">IF($A57="","",MAX($AF56-(AD57-AE57),0))</f>
        <v/>
      </c>
      <c r="AG57" s="43" t="str">
        <f aca="false">IF($A57="","",IF($AI56&lt;=0.005,0,MIN('Debt Snowball Calculator'!$F$22,$AI56+AH57)+IF('Debt Snowball Calculator'!$H$22=$D57,MIN($C57,MAX($AI56-(MIN('Debt Snowball Calculator'!$F$22,$AI56+AH57)-AH57),0)),0)))</f>
        <v/>
      </c>
      <c r="AH57" s="43" t="str">
        <f aca="false">IF($A57="","",$AI56*('Debt Snowball Calculator'!$E$22/12))</f>
        <v/>
      </c>
      <c r="AI57" s="43" t="str">
        <f aca="false">IF($A57="","",MAX($AI56-(AG57-AH57),0))</f>
        <v/>
      </c>
      <c r="AJ57" s="43" t="str">
        <f aca="false">IF($A57="","",F57+I57+L57+O57+R57+U57+X57+AA57+AD57+AG57)</f>
        <v/>
      </c>
      <c r="AK57" s="43" t="str">
        <f aca="false">IF($A57="","",G57+J57+M57+P57+S57+V57+Y57+AB57+AE57+AH57)</f>
        <v/>
      </c>
      <c r="AL57" s="43" t="str">
        <f aca="false">IF($A57="","",H57+K57+N57+Q57+T57+W57+Z57+AC57+AF57+AI57)</f>
        <v/>
      </c>
    </row>
    <row r="58" customFormat="false" ht="15" hidden="false" customHeight="false" outlineLevel="0" collapsed="false">
      <c r="A58" s="39" t="str">
        <f aca="false">IF($A57="","",IF(AND(ISNUMBER($AL57),$AL57&gt;0.005),$A57+1,""))</f>
        <v/>
      </c>
      <c r="B58" s="40" t="str">
        <f aca="false">IF($A58="","",EDATE('Debt Snowball Calculator'!$C$8,$A58-1))</f>
        <v/>
      </c>
      <c r="C58" s="44" t="str">
        <f aca="false">IF($A58="","",'Debt Snowball Calculator'!$C$7+IF($H57&lt;=0.005,'Debt Snowball Calculator'!$F$13,0)+IF($K57&lt;=0.005,'Debt Snowball Calculator'!$F$14,0)+IF($N57&lt;=0.005,'Debt Snowball Calculator'!$F$15,0)+IF($Q57&lt;=0.005,'Debt Snowball Calculator'!$F$16,0)+IF($T57&lt;=0.005,'Debt Snowball Calculator'!$F$17,0)+IF($W57&lt;=0.005,'Debt Snowball Calculator'!$F$18,0)+IF($Z57&lt;=0.005,'Debt Snowball Calculator'!$F$19,0)+IF($AC57&lt;=0.005,'Debt Snowball Calculator'!$F$20,0)+IF($AF57&lt;=0.005,'Debt Snowball Calculator'!$F$21,0)+IF($AI57&lt;=0.005,'Debt Snowball Calculator'!$F$22,0))</f>
        <v/>
      </c>
      <c r="D58" s="39" t="str">
        <f aca="false">IF($A58="","",MIN(IF($H57&lt;=0.005,99999,'Debt Snowball Calculator'!$H$13),IF($K57&lt;=0.005,99999,'Debt Snowball Calculator'!$H$14),IF($N57&lt;=0.005,99999,'Debt Snowball Calculator'!$H$15),IF($Q57&lt;=0.005,99999,'Debt Snowball Calculator'!$H$16),IF($T57&lt;=0.005,99999,'Debt Snowball Calculator'!$H$17),IF($W57&lt;=0.005,99999,'Debt Snowball Calculator'!$H$18),IF($Z57&lt;=0.005,99999,'Debt Snowball Calculator'!$H$19),IF($AC57&lt;=0.005,99999,'Debt Snowball Calculator'!$H$20),IF($AF57&lt;=0.005,99999,'Debt Snowball Calculator'!$H$21),IF($AI57&lt;=0.005,99999,'Debt Snowball Calculator'!$H$22)))</f>
        <v/>
      </c>
      <c r="E58" s="17" t="str">
        <f aca="false">IF($A58="","",IF($D58&gt;=99999,"— All Paid Off —",INDEX('Debt Snowball Calculator'!$C$13:$C$22,MATCH($D58,'Debt Snowball Calculator'!$H$13:$H$22,0))))</f>
        <v/>
      </c>
      <c r="F58" s="44" t="str">
        <f aca="false">IF($A58="","",IF($H57&lt;=0.005,0,MIN('Debt Snowball Calculator'!$F$13,$H57+G58)+IF('Debt Snowball Calculator'!$H$13=$D58,MIN($C58,MAX($H57-(MIN('Debt Snowball Calculator'!$F$13,$H57+G58)-G58),0)),0)))</f>
        <v/>
      </c>
      <c r="G58" s="44" t="str">
        <f aca="false">IF($A58="","",$H57*('Debt Snowball Calculator'!$E$13/12))</f>
        <v/>
      </c>
      <c r="H58" s="44" t="str">
        <f aca="false">IF($A58="","",MAX($H57-(F58-G58),0))</f>
        <v/>
      </c>
      <c r="I58" s="44" t="str">
        <f aca="false">IF($A58="","",IF($K57&lt;=0.005,0,MIN('Debt Snowball Calculator'!$F$14,$K57+J58)+IF('Debt Snowball Calculator'!$H$14=$D58,MIN($C58,MAX($K57-(MIN('Debt Snowball Calculator'!$F$14,$K57+J58)-J58),0)),0)))</f>
        <v/>
      </c>
      <c r="J58" s="44" t="str">
        <f aca="false">IF($A58="","",$K57*('Debt Snowball Calculator'!$E$14/12))</f>
        <v/>
      </c>
      <c r="K58" s="44" t="str">
        <f aca="false">IF($A58="","",MAX($K57-(I58-J58),0))</f>
        <v/>
      </c>
      <c r="L58" s="44" t="str">
        <f aca="false">IF($A58="","",IF($N57&lt;=0.005,0,MIN('Debt Snowball Calculator'!$F$15,$N57+M58)+IF('Debt Snowball Calculator'!$H$15=$D58,MIN($C58,MAX($N57-(MIN('Debt Snowball Calculator'!$F$15,$N57+M58)-M58),0)),0)))</f>
        <v/>
      </c>
      <c r="M58" s="44" t="str">
        <f aca="false">IF($A58="","",$N57*('Debt Snowball Calculator'!$E$15/12))</f>
        <v/>
      </c>
      <c r="N58" s="44" t="str">
        <f aca="false">IF($A58="","",MAX($N57-(L58-M58),0))</f>
        <v/>
      </c>
      <c r="O58" s="44" t="str">
        <f aca="false">IF($A58="","",IF($Q57&lt;=0.005,0,MIN('Debt Snowball Calculator'!$F$16,$Q57+P58)+IF('Debt Snowball Calculator'!$H$16=$D58,MIN($C58,MAX($Q57-(MIN('Debt Snowball Calculator'!$F$16,$Q57+P58)-P58),0)),0)))</f>
        <v/>
      </c>
      <c r="P58" s="44" t="str">
        <f aca="false">IF($A58="","",$Q57*('Debt Snowball Calculator'!$E$16/12))</f>
        <v/>
      </c>
      <c r="Q58" s="44" t="str">
        <f aca="false">IF($A58="","",MAX($Q57-(O58-P58),0))</f>
        <v/>
      </c>
      <c r="R58" s="44" t="str">
        <f aca="false">IF($A58="","",IF($T57&lt;=0.005,0,MIN('Debt Snowball Calculator'!$F$17,$T57+S58)+IF('Debt Snowball Calculator'!$H$17=$D58,MIN($C58,MAX($T57-(MIN('Debt Snowball Calculator'!$F$17,$T57+S58)-S58),0)),0)))</f>
        <v/>
      </c>
      <c r="S58" s="44" t="str">
        <f aca="false">IF($A58="","",$T57*('Debt Snowball Calculator'!$E$17/12))</f>
        <v/>
      </c>
      <c r="T58" s="44" t="str">
        <f aca="false">IF($A58="","",MAX($T57-(R58-S58),0))</f>
        <v/>
      </c>
      <c r="U58" s="44" t="str">
        <f aca="false">IF($A58="","",IF($W57&lt;=0.005,0,MIN('Debt Snowball Calculator'!$F$18,$W57+V58)+IF('Debt Snowball Calculator'!$H$18=$D58,MIN($C58,MAX($W57-(MIN('Debt Snowball Calculator'!$F$18,$W57+V58)-V58),0)),0)))</f>
        <v/>
      </c>
      <c r="V58" s="44" t="str">
        <f aca="false">IF($A58="","",$W57*('Debt Snowball Calculator'!$E$18/12))</f>
        <v/>
      </c>
      <c r="W58" s="44" t="str">
        <f aca="false">IF($A58="","",MAX($W57-(U58-V58),0))</f>
        <v/>
      </c>
      <c r="X58" s="44" t="str">
        <f aca="false">IF($A58="","",IF($Z57&lt;=0.005,0,MIN('Debt Snowball Calculator'!$F$19,$Z57+Y58)+IF('Debt Snowball Calculator'!$H$19=$D58,MIN($C58,MAX($Z57-(MIN('Debt Snowball Calculator'!$F$19,$Z57+Y58)-Y58),0)),0)))</f>
        <v/>
      </c>
      <c r="Y58" s="44" t="str">
        <f aca="false">IF($A58="","",$Z57*('Debt Snowball Calculator'!$E$19/12))</f>
        <v/>
      </c>
      <c r="Z58" s="44" t="str">
        <f aca="false">IF($A58="","",MAX($Z57-(X58-Y58),0))</f>
        <v/>
      </c>
      <c r="AA58" s="44" t="str">
        <f aca="false">IF($A58="","",IF($AC57&lt;=0.005,0,MIN('Debt Snowball Calculator'!$F$20,$AC57+AB58)+IF('Debt Snowball Calculator'!$H$20=$D58,MIN($C58,MAX($AC57-(MIN('Debt Snowball Calculator'!$F$20,$AC57+AB58)-AB58),0)),0)))</f>
        <v/>
      </c>
      <c r="AB58" s="44" t="str">
        <f aca="false">IF($A58="","",$AC57*('Debt Snowball Calculator'!$E$20/12))</f>
        <v/>
      </c>
      <c r="AC58" s="44" t="str">
        <f aca="false">IF($A58="","",MAX($AC57-(AA58-AB58),0))</f>
        <v/>
      </c>
      <c r="AD58" s="44" t="str">
        <f aca="false">IF($A58="","",IF($AF57&lt;=0.005,0,MIN('Debt Snowball Calculator'!$F$21,$AF57+AE58)+IF('Debt Snowball Calculator'!$H$21=$D58,MIN($C58,MAX($AF57-(MIN('Debt Snowball Calculator'!$F$21,$AF57+AE58)-AE58),0)),0)))</f>
        <v/>
      </c>
      <c r="AE58" s="44" t="str">
        <f aca="false">IF($A58="","",$AF57*('Debt Snowball Calculator'!$E$21/12))</f>
        <v/>
      </c>
      <c r="AF58" s="44" t="str">
        <f aca="false">IF($A58="","",MAX($AF57-(AD58-AE58),0))</f>
        <v/>
      </c>
      <c r="AG58" s="44" t="str">
        <f aca="false">IF($A58="","",IF($AI57&lt;=0.005,0,MIN('Debt Snowball Calculator'!$F$22,$AI57+AH58)+IF('Debt Snowball Calculator'!$H$22=$D58,MIN($C58,MAX($AI57-(MIN('Debt Snowball Calculator'!$F$22,$AI57+AH58)-AH58),0)),0)))</f>
        <v/>
      </c>
      <c r="AH58" s="44" t="str">
        <f aca="false">IF($A58="","",$AI57*('Debt Snowball Calculator'!$E$22/12))</f>
        <v/>
      </c>
      <c r="AI58" s="44" t="str">
        <f aca="false">IF($A58="","",MAX($AI57-(AG58-AH58),0))</f>
        <v/>
      </c>
      <c r="AJ58" s="44" t="str">
        <f aca="false">IF($A58="","",F58+I58+L58+O58+R58+U58+X58+AA58+AD58+AG58)</f>
        <v/>
      </c>
      <c r="AK58" s="44" t="str">
        <f aca="false">IF($A58="","",G58+J58+M58+P58+S58+V58+Y58+AB58+AE58+AH58)</f>
        <v/>
      </c>
      <c r="AL58" s="44" t="str">
        <f aca="false">IF($A58="","",H58+K58+N58+Q58+T58+W58+Z58+AC58+AF58+AI58)</f>
        <v/>
      </c>
    </row>
    <row r="59" customFormat="false" ht="15" hidden="false" customHeight="false" outlineLevel="0" collapsed="false">
      <c r="A59" s="36" t="str">
        <f aca="false">IF($A58="","",IF(AND(ISNUMBER($AL58),$AL58&gt;0.005),$A58+1,""))</f>
        <v/>
      </c>
      <c r="B59" s="37" t="str">
        <f aca="false">IF($A59="","",EDATE('Debt Snowball Calculator'!$C$8,$A59-1))</f>
        <v/>
      </c>
      <c r="C59" s="43" t="str">
        <f aca="false">IF($A59="","",'Debt Snowball Calculator'!$C$7+IF($H58&lt;=0.005,'Debt Snowball Calculator'!$F$13,0)+IF($K58&lt;=0.005,'Debt Snowball Calculator'!$F$14,0)+IF($N58&lt;=0.005,'Debt Snowball Calculator'!$F$15,0)+IF($Q58&lt;=0.005,'Debt Snowball Calculator'!$F$16,0)+IF($T58&lt;=0.005,'Debt Snowball Calculator'!$F$17,0)+IF($W58&lt;=0.005,'Debt Snowball Calculator'!$F$18,0)+IF($Z58&lt;=0.005,'Debt Snowball Calculator'!$F$19,0)+IF($AC58&lt;=0.005,'Debt Snowball Calculator'!$F$20,0)+IF($AF58&lt;=0.005,'Debt Snowball Calculator'!$F$21,0)+IF($AI58&lt;=0.005,'Debt Snowball Calculator'!$F$22,0))</f>
        <v/>
      </c>
      <c r="D59" s="36" t="str">
        <f aca="false">IF($A59="","",MIN(IF($H58&lt;=0.005,99999,'Debt Snowball Calculator'!$H$13),IF($K58&lt;=0.005,99999,'Debt Snowball Calculator'!$H$14),IF($N58&lt;=0.005,99999,'Debt Snowball Calculator'!$H$15),IF($Q58&lt;=0.005,99999,'Debt Snowball Calculator'!$H$16),IF($T58&lt;=0.005,99999,'Debt Snowball Calculator'!$H$17),IF($W58&lt;=0.005,99999,'Debt Snowball Calculator'!$H$18),IF($Z58&lt;=0.005,99999,'Debt Snowball Calculator'!$H$19),IF($AC58&lt;=0.005,99999,'Debt Snowball Calculator'!$H$20),IF($AF58&lt;=0.005,99999,'Debt Snowball Calculator'!$H$21),IF($AI58&lt;=0.005,99999,'Debt Snowball Calculator'!$H$22)))</f>
        <v/>
      </c>
      <c r="E59" s="10" t="str">
        <f aca="false">IF($A59="","",IF($D59&gt;=99999,"— All Paid Off —",INDEX('Debt Snowball Calculator'!$C$13:$C$22,MATCH($D59,'Debt Snowball Calculator'!$H$13:$H$22,0))))</f>
        <v/>
      </c>
      <c r="F59" s="43" t="str">
        <f aca="false">IF($A59="","",IF($H58&lt;=0.005,0,MIN('Debt Snowball Calculator'!$F$13,$H58+G59)+IF('Debt Snowball Calculator'!$H$13=$D59,MIN($C59,MAX($H58-(MIN('Debt Snowball Calculator'!$F$13,$H58+G59)-G59),0)),0)))</f>
        <v/>
      </c>
      <c r="G59" s="43" t="str">
        <f aca="false">IF($A59="","",$H58*('Debt Snowball Calculator'!$E$13/12))</f>
        <v/>
      </c>
      <c r="H59" s="43" t="str">
        <f aca="false">IF($A59="","",MAX($H58-(F59-G59),0))</f>
        <v/>
      </c>
      <c r="I59" s="43" t="str">
        <f aca="false">IF($A59="","",IF($K58&lt;=0.005,0,MIN('Debt Snowball Calculator'!$F$14,$K58+J59)+IF('Debt Snowball Calculator'!$H$14=$D59,MIN($C59,MAX($K58-(MIN('Debt Snowball Calculator'!$F$14,$K58+J59)-J59),0)),0)))</f>
        <v/>
      </c>
      <c r="J59" s="43" t="str">
        <f aca="false">IF($A59="","",$K58*('Debt Snowball Calculator'!$E$14/12))</f>
        <v/>
      </c>
      <c r="K59" s="43" t="str">
        <f aca="false">IF($A59="","",MAX($K58-(I59-J59),0))</f>
        <v/>
      </c>
      <c r="L59" s="43" t="str">
        <f aca="false">IF($A59="","",IF($N58&lt;=0.005,0,MIN('Debt Snowball Calculator'!$F$15,$N58+M59)+IF('Debt Snowball Calculator'!$H$15=$D59,MIN($C59,MAX($N58-(MIN('Debt Snowball Calculator'!$F$15,$N58+M59)-M59),0)),0)))</f>
        <v/>
      </c>
      <c r="M59" s="43" t="str">
        <f aca="false">IF($A59="","",$N58*('Debt Snowball Calculator'!$E$15/12))</f>
        <v/>
      </c>
      <c r="N59" s="43" t="str">
        <f aca="false">IF($A59="","",MAX($N58-(L59-M59),0))</f>
        <v/>
      </c>
      <c r="O59" s="43" t="str">
        <f aca="false">IF($A59="","",IF($Q58&lt;=0.005,0,MIN('Debt Snowball Calculator'!$F$16,$Q58+P59)+IF('Debt Snowball Calculator'!$H$16=$D59,MIN($C59,MAX($Q58-(MIN('Debt Snowball Calculator'!$F$16,$Q58+P59)-P59),0)),0)))</f>
        <v/>
      </c>
      <c r="P59" s="43" t="str">
        <f aca="false">IF($A59="","",$Q58*('Debt Snowball Calculator'!$E$16/12))</f>
        <v/>
      </c>
      <c r="Q59" s="43" t="str">
        <f aca="false">IF($A59="","",MAX($Q58-(O59-P59),0))</f>
        <v/>
      </c>
      <c r="R59" s="43" t="str">
        <f aca="false">IF($A59="","",IF($T58&lt;=0.005,0,MIN('Debt Snowball Calculator'!$F$17,$T58+S59)+IF('Debt Snowball Calculator'!$H$17=$D59,MIN($C59,MAX($T58-(MIN('Debt Snowball Calculator'!$F$17,$T58+S59)-S59),0)),0)))</f>
        <v/>
      </c>
      <c r="S59" s="43" t="str">
        <f aca="false">IF($A59="","",$T58*('Debt Snowball Calculator'!$E$17/12))</f>
        <v/>
      </c>
      <c r="T59" s="43" t="str">
        <f aca="false">IF($A59="","",MAX($T58-(R59-S59),0))</f>
        <v/>
      </c>
      <c r="U59" s="43" t="str">
        <f aca="false">IF($A59="","",IF($W58&lt;=0.005,0,MIN('Debt Snowball Calculator'!$F$18,$W58+V59)+IF('Debt Snowball Calculator'!$H$18=$D59,MIN($C59,MAX($W58-(MIN('Debt Snowball Calculator'!$F$18,$W58+V59)-V59),0)),0)))</f>
        <v/>
      </c>
      <c r="V59" s="43" t="str">
        <f aca="false">IF($A59="","",$W58*('Debt Snowball Calculator'!$E$18/12))</f>
        <v/>
      </c>
      <c r="W59" s="43" t="str">
        <f aca="false">IF($A59="","",MAX($W58-(U59-V59),0))</f>
        <v/>
      </c>
      <c r="X59" s="43" t="str">
        <f aca="false">IF($A59="","",IF($Z58&lt;=0.005,0,MIN('Debt Snowball Calculator'!$F$19,$Z58+Y59)+IF('Debt Snowball Calculator'!$H$19=$D59,MIN($C59,MAX($Z58-(MIN('Debt Snowball Calculator'!$F$19,$Z58+Y59)-Y59),0)),0)))</f>
        <v/>
      </c>
      <c r="Y59" s="43" t="str">
        <f aca="false">IF($A59="","",$Z58*('Debt Snowball Calculator'!$E$19/12))</f>
        <v/>
      </c>
      <c r="Z59" s="43" t="str">
        <f aca="false">IF($A59="","",MAX($Z58-(X59-Y59),0))</f>
        <v/>
      </c>
      <c r="AA59" s="43" t="str">
        <f aca="false">IF($A59="","",IF($AC58&lt;=0.005,0,MIN('Debt Snowball Calculator'!$F$20,$AC58+AB59)+IF('Debt Snowball Calculator'!$H$20=$D59,MIN($C59,MAX($AC58-(MIN('Debt Snowball Calculator'!$F$20,$AC58+AB59)-AB59),0)),0)))</f>
        <v/>
      </c>
      <c r="AB59" s="43" t="str">
        <f aca="false">IF($A59="","",$AC58*('Debt Snowball Calculator'!$E$20/12))</f>
        <v/>
      </c>
      <c r="AC59" s="43" t="str">
        <f aca="false">IF($A59="","",MAX($AC58-(AA59-AB59),0))</f>
        <v/>
      </c>
      <c r="AD59" s="43" t="str">
        <f aca="false">IF($A59="","",IF($AF58&lt;=0.005,0,MIN('Debt Snowball Calculator'!$F$21,$AF58+AE59)+IF('Debt Snowball Calculator'!$H$21=$D59,MIN($C59,MAX($AF58-(MIN('Debt Snowball Calculator'!$F$21,$AF58+AE59)-AE59),0)),0)))</f>
        <v/>
      </c>
      <c r="AE59" s="43" t="str">
        <f aca="false">IF($A59="","",$AF58*('Debt Snowball Calculator'!$E$21/12))</f>
        <v/>
      </c>
      <c r="AF59" s="43" t="str">
        <f aca="false">IF($A59="","",MAX($AF58-(AD59-AE59),0))</f>
        <v/>
      </c>
      <c r="AG59" s="43" t="str">
        <f aca="false">IF($A59="","",IF($AI58&lt;=0.005,0,MIN('Debt Snowball Calculator'!$F$22,$AI58+AH59)+IF('Debt Snowball Calculator'!$H$22=$D59,MIN($C59,MAX($AI58-(MIN('Debt Snowball Calculator'!$F$22,$AI58+AH59)-AH59),0)),0)))</f>
        <v/>
      </c>
      <c r="AH59" s="43" t="str">
        <f aca="false">IF($A59="","",$AI58*('Debt Snowball Calculator'!$E$22/12))</f>
        <v/>
      </c>
      <c r="AI59" s="43" t="str">
        <f aca="false">IF($A59="","",MAX($AI58-(AG59-AH59),0))</f>
        <v/>
      </c>
      <c r="AJ59" s="43" t="str">
        <f aca="false">IF($A59="","",F59+I59+L59+O59+R59+U59+X59+AA59+AD59+AG59)</f>
        <v/>
      </c>
      <c r="AK59" s="43" t="str">
        <f aca="false">IF($A59="","",G59+J59+M59+P59+S59+V59+Y59+AB59+AE59+AH59)</f>
        <v/>
      </c>
      <c r="AL59" s="43" t="str">
        <f aca="false">IF($A59="","",H59+K59+N59+Q59+T59+W59+Z59+AC59+AF59+AI59)</f>
        <v/>
      </c>
    </row>
    <row r="60" customFormat="false" ht="15" hidden="false" customHeight="false" outlineLevel="0" collapsed="false">
      <c r="A60" s="39" t="str">
        <f aca="false">IF($A59="","",IF(AND(ISNUMBER($AL59),$AL59&gt;0.005),$A59+1,""))</f>
        <v/>
      </c>
      <c r="B60" s="40" t="str">
        <f aca="false">IF($A60="","",EDATE('Debt Snowball Calculator'!$C$8,$A60-1))</f>
        <v/>
      </c>
      <c r="C60" s="44" t="str">
        <f aca="false">IF($A60="","",'Debt Snowball Calculator'!$C$7+IF($H59&lt;=0.005,'Debt Snowball Calculator'!$F$13,0)+IF($K59&lt;=0.005,'Debt Snowball Calculator'!$F$14,0)+IF($N59&lt;=0.005,'Debt Snowball Calculator'!$F$15,0)+IF($Q59&lt;=0.005,'Debt Snowball Calculator'!$F$16,0)+IF($T59&lt;=0.005,'Debt Snowball Calculator'!$F$17,0)+IF($W59&lt;=0.005,'Debt Snowball Calculator'!$F$18,0)+IF($Z59&lt;=0.005,'Debt Snowball Calculator'!$F$19,0)+IF($AC59&lt;=0.005,'Debt Snowball Calculator'!$F$20,0)+IF($AF59&lt;=0.005,'Debt Snowball Calculator'!$F$21,0)+IF($AI59&lt;=0.005,'Debt Snowball Calculator'!$F$22,0))</f>
        <v/>
      </c>
      <c r="D60" s="39" t="str">
        <f aca="false">IF($A60="","",MIN(IF($H59&lt;=0.005,99999,'Debt Snowball Calculator'!$H$13),IF($K59&lt;=0.005,99999,'Debt Snowball Calculator'!$H$14),IF($N59&lt;=0.005,99999,'Debt Snowball Calculator'!$H$15),IF($Q59&lt;=0.005,99999,'Debt Snowball Calculator'!$H$16),IF($T59&lt;=0.005,99999,'Debt Snowball Calculator'!$H$17),IF($W59&lt;=0.005,99999,'Debt Snowball Calculator'!$H$18),IF($Z59&lt;=0.005,99999,'Debt Snowball Calculator'!$H$19),IF($AC59&lt;=0.005,99999,'Debt Snowball Calculator'!$H$20),IF($AF59&lt;=0.005,99999,'Debt Snowball Calculator'!$H$21),IF($AI59&lt;=0.005,99999,'Debt Snowball Calculator'!$H$22)))</f>
        <v/>
      </c>
      <c r="E60" s="17" t="str">
        <f aca="false">IF($A60="","",IF($D60&gt;=99999,"— All Paid Off —",INDEX('Debt Snowball Calculator'!$C$13:$C$22,MATCH($D60,'Debt Snowball Calculator'!$H$13:$H$22,0))))</f>
        <v/>
      </c>
      <c r="F60" s="44" t="str">
        <f aca="false">IF($A60="","",IF($H59&lt;=0.005,0,MIN('Debt Snowball Calculator'!$F$13,$H59+G60)+IF('Debt Snowball Calculator'!$H$13=$D60,MIN($C60,MAX($H59-(MIN('Debt Snowball Calculator'!$F$13,$H59+G60)-G60),0)),0)))</f>
        <v/>
      </c>
      <c r="G60" s="44" t="str">
        <f aca="false">IF($A60="","",$H59*('Debt Snowball Calculator'!$E$13/12))</f>
        <v/>
      </c>
      <c r="H60" s="44" t="str">
        <f aca="false">IF($A60="","",MAX($H59-(F60-G60),0))</f>
        <v/>
      </c>
      <c r="I60" s="44" t="str">
        <f aca="false">IF($A60="","",IF($K59&lt;=0.005,0,MIN('Debt Snowball Calculator'!$F$14,$K59+J60)+IF('Debt Snowball Calculator'!$H$14=$D60,MIN($C60,MAX($K59-(MIN('Debt Snowball Calculator'!$F$14,$K59+J60)-J60),0)),0)))</f>
        <v/>
      </c>
      <c r="J60" s="44" t="str">
        <f aca="false">IF($A60="","",$K59*('Debt Snowball Calculator'!$E$14/12))</f>
        <v/>
      </c>
      <c r="K60" s="44" t="str">
        <f aca="false">IF($A60="","",MAX($K59-(I60-J60),0))</f>
        <v/>
      </c>
      <c r="L60" s="44" t="str">
        <f aca="false">IF($A60="","",IF($N59&lt;=0.005,0,MIN('Debt Snowball Calculator'!$F$15,$N59+M60)+IF('Debt Snowball Calculator'!$H$15=$D60,MIN($C60,MAX($N59-(MIN('Debt Snowball Calculator'!$F$15,$N59+M60)-M60),0)),0)))</f>
        <v/>
      </c>
      <c r="M60" s="44" t="str">
        <f aca="false">IF($A60="","",$N59*('Debt Snowball Calculator'!$E$15/12))</f>
        <v/>
      </c>
      <c r="N60" s="44" t="str">
        <f aca="false">IF($A60="","",MAX($N59-(L60-M60),0))</f>
        <v/>
      </c>
      <c r="O60" s="44" t="str">
        <f aca="false">IF($A60="","",IF($Q59&lt;=0.005,0,MIN('Debt Snowball Calculator'!$F$16,$Q59+P60)+IF('Debt Snowball Calculator'!$H$16=$D60,MIN($C60,MAX($Q59-(MIN('Debt Snowball Calculator'!$F$16,$Q59+P60)-P60),0)),0)))</f>
        <v/>
      </c>
      <c r="P60" s="44" t="str">
        <f aca="false">IF($A60="","",$Q59*('Debt Snowball Calculator'!$E$16/12))</f>
        <v/>
      </c>
      <c r="Q60" s="44" t="str">
        <f aca="false">IF($A60="","",MAX($Q59-(O60-P60),0))</f>
        <v/>
      </c>
      <c r="R60" s="44" t="str">
        <f aca="false">IF($A60="","",IF($T59&lt;=0.005,0,MIN('Debt Snowball Calculator'!$F$17,$T59+S60)+IF('Debt Snowball Calculator'!$H$17=$D60,MIN($C60,MAX($T59-(MIN('Debt Snowball Calculator'!$F$17,$T59+S60)-S60),0)),0)))</f>
        <v/>
      </c>
      <c r="S60" s="44" t="str">
        <f aca="false">IF($A60="","",$T59*('Debt Snowball Calculator'!$E$17/12))</f>
        <v/>
      </c>
      <c r="T60" s="44" t="str">
        <f aca="false">IF($A60="","",MAX($T59-(R60-S60),0))</f>
        <v/>
      </c>
      <c r="U60" s="44" t="str">
        <f aca="false">IF($A60="","",IF($W59&lt;=0.005,0,MIN('Debt Snowball Calculator'!$F$18,$W59+V60)+IF('Debt Snowball Calculator'!$H$18=$D60,MIN($C60,MAX($W59-(MIN('Debt Snowball Calculator'!$F$18,$W59+V60)-V60),0)),0)))</f>
        <v/>
      </c>
      <c r="V60" s="44" t="str">
        <f aca="false">IF($A60="","",$W59*('Debt Snowball Calculator'!$E$18/12))</f>
        <v/>
      </c>
      <c r="W60" s="44" t="str">
        <f aca="false">IF($A60="","",MAX($W59-(U60-V60),0))</f>
        <v/>
      </c>
      <c r="X60" s="44" t="str">
        <f aca="false">IF($A60="","",IF($Z59&lt;=0.005,0,MIN('Debt Snowball Calculator'!$F$19,$Z59+Y60)+IF('Debt Snowball Calculator'!$H$19=$D60,MIN($C60,MAX($Z59-(MIN('Debt Snowball Calculator'!$F$19,$Z59+Y60)-Y60),0)),0)))</f>
        <v/>
      </c>
      <c r="Y60" s="44" t="str">
        <f aca="false">IF($A60="","",$Z59*('Debt Snowball Calculator'!$E$19/12))</f>
        <v/>
      </c>
      <c r="Z60" s="44" t="str">
        <f aca="false">IF($A60="","",MAX($Z59-(X60-Y60),0))</f>
        <v/>
      </c>
      <c r="AA60" s="44" t="str">
        <f aca="false">IF($A60="","",IF($AC59&lt;=0.005,0,MIN('Debt Snowball Calculator'!$F$20,$AC59+AB60)+IF('Debt Snowball Calculator'!$H$20=$D60,MIN($C60,MAX($AC59-(MIN('Debt Snowball Calculator'!$F$20,$AC59+AB60)-AB60),0)),0)))</f>
        <v/>
      </c>
      <c r="AB60" s="44" t="str">
        <f aca="false">IF($A60="","",$AC59*('Debt Snowball Calculator'!$E$20/12))</f>
        <v/>
      </c>
      <c r="AC60" s="44" t="str">
        <f aca="false">IF($A60="","",MAX($AC59-(AA60-AB60),0))</f>
        <v/>
      </c>
      <c r="AD60" s="44" t="str">
        <f aca="false">IF($A60="","",IF($AF59&lt;=0.005,0,MIN('Debt Snowball Calculator'!$F$21,$AF59+AE60)+IF('Debt Snowball Calculator'!$H$21=$D60,MIN($C60,MAX($AF59-(MIN('Debt Snowball Calculator'!$F$21,$AF59+AE60)-AE60),0)),0)))</f>
        <v/>
      </c>
      <c r="AE60" s="44" t="str">
        <f aca="false">IF($A60="","",$AF59*('Debt Snowball Calculator'!$E$21/12))</f>
        <v/>
      </c>
      <c r="AF60" s="44" t="str">
        <f aca="false">IF($A60="","",MAX($AF59-(AD60-AE60),0))</f>
        <v/>
      </c>
      <c r="AG60" s="44" t="str">
        <f aca="false">IF($A60="","",IF($AI59&lt;=0.005,0,MIN('Debt Snowball Calculator'!$F$22,$AI59+AH60)+IF('Debt Snowball Calculator'!$H$22=$D60,MIN($C60,MAX($AI59-(MIN('Debt Snowball Calculator'!$F$22,$AI59+AH60)-AH60),0)),0)))</f>
        <v/>
      </c>
      <c r="AH60" s="44" t="str">
        <f aca="false">IF($A60="","",$AI59*('Debt Snowball Calculator'!$E$22/12))</f>
        <v/>
      </c>
      <c r="AI60" s="44" t="str">
        <f aca="false">IF($A60="","",MAX($AI59-(AG60-AH60),0))</f>
        <v/>
      </c>
      <c r="AJ60" s="44" t="str">
        <f aca="false">IF($A60="","",F60+I60+L60+O60+R60+U60+X60+AA60+AD60+AG60)</f>
        <v/>
      </c>
      <c r="AK60" s="44" t="str">
        <f aca="false">IF($A60="","",G60+J60+M60+P60+S60+V60+Y60+AB60+AE60+AH60)</f>
        <v/>
      </c>
      <c r="AL60" s="44" t="str">
        <f aca="false">IF($A60="","",H60+K60+N60+Q60+T60+W60+Z60+AC60+AF60+AI60)</f>
        <v/>
      </c>
    </row>
    <row r="61" customFormat="false" ht="15" hidden="false" customHeight="false" outlineLevel="0" collapsed="false">
      <c r="A61" s="36" t="str">
        <f aca="false">IF($A60="","",IF(AND(ISNUMBER($AL60),$AL60&gt;0.005),$A60+1,""))</f>
        <v/>
      </c>
      <c r="B61" s="37" t="str">
        <f aca="false">IF($A61="","",EDATE('Debt Snowball Calculator'!$C$8,$A61-1))</f>
        <v/>
      </c>
      <c r="C61" s="43" t="str">
        <f aca="false">IF($A61="","",'Debt Snowball Calculator'!$C$7+IF($H60&lt;=0.005,'Debt Snowball Calculator'!$F$13,0)+IF($K60&lt;=0.005,'Debt Snowball Calculator'!$F$14,0)+IF($N60&lt;=0.005,'Debt Snowball Calculator'!$F$15,0)+IF($Q60&lt;=0.005,'Debt Snowball Calculator'!$F$16,0)+IF($T60&lt;=0.005,'Debt Snowball Calculator'!$F$17,0)+IF($W60&lt;=0.005,'Debt Snowball Calculator'!$F$18,0)+IF($Z60&lt;=0.005,'Debt Snowball Calculator'!$F$19,0)+IF($AC60&lt;=0.005,'Debt Snowball Calculator'!$F$20,0)+IF($AF60&lt;=0.005,'Debt Snowball Calculator'!$F$21,0)+IF($AI60&lt;=0.005,'Debt Snowball Calculator'!$F$22,0))</f>
        <v/>
      </c>
      <c r="D61" s="36" t="str">
        <f aca="false">IF($A61="","",MIN(IF($H60&lt;=0.005,99999,'Debt Snowball Calculator'!$H$13),IF($K60&lt;=0.005,99999,'Debt Snowball Calculator'!$H$14),IF($N60&lt;=0.005,99999,'Debt Snowball Calculator'!$H$15),IF($Q60&lt;=0.005,99999,'Debt Snowball Calculator'!$H$16),IF($T60&lt;=0.005,99999,'Debt Snowball Calculator'!$H$17),IF($W60&lt;=0.005,99999,'Debt Snowball Calculator'!$H$18),IF($Z60&lt;=0.005,99999,'Debt Snowball Calculator'!$H$19),IF($AC60&lt;=0.005,99999,'Debt Snowball Calculator'!$H$20),IF($AF60&lt;=0.005,99999,'Debt Snowball Calculator'!$H$21),IF($AI60&lt;=0.005,99999,'Debt Snowball Calculator'!$H$22)))</f>
        <v/>
      </c>
      <c r="E61" s="10" t="str">
        <f aca="false">IF($A61="","",IF($D61&gt;=99999,"— All Paid Off —",INDEX('Debt Snowball Calculator'!$C$13:$C$22,MATCH($D61,'Debt Snowball Calculator'!$H$13:$H$22,0))))</f>
        <v/>
      </c>
      <c r="F61" s="43" t="str">
        <f aca="false">IF($A61="","",IF($H60&lt;=0.005,0,MIN('Debt Snowball Calculator'!$F$13,$H60+G61)+IF('Debt Snowball Calculator'!$H$13=$D61,MIN($C61,MAX($H60-(MIN('Debt Snowball Calculator'!$F$13,$H60+G61)-G61),0)),0)))</f>
        <v/>
      </c>
      <c r="G61" s="43" t="str">
        <f aca="false">IF($A61="","",$H60*('Debt Snowball Calculator'!$E$13/12))</f>
        <v/>
      </c>
      <c r="H61" s="43" t="str">
        <f aca="false">IF($A61="","",MAX($H60-(F61-G61),0))</f>
        <v/>
      </c>
      <c r="I61" s="43" t="str">
        <f aca="false">IF($A61="","",IF($K60&lt;=0.005,0,MIN('Debt Snowball Calculator'!$F$14,$K60+J61)+IF('Debt Snowball Calculator'!$H$14=$D61,MIN($C61,MAX($K60-(MIN('Debt Snowball Calculator'!$F$14,$K60+J61)-J61),0)),0)))</f>
        <v/>
      </c>
      <c r="J61" s="43" t="str">
        <f aca="false">IF($A61="","",$K60*('Debt Snowball Calculator'!$E$14/12))</f>
        <v/>
      </c>
      <c r="K61" s="43" t="str">
        <f aca="false">IF($A61="","",MAX($K60-(I61-J61),0))</f>
        <v/>
      </c>
      <c r="L61" s="43" t="str">
        <f aca="false">IF($A61="","",IF($N60&lt;=0.005,0,MIN('Debt Snowball Calculator'!$F$15,$N60+M61)+IF('Debt Snowball Calculator'!$H$15=$D61,MIN($C61,MAX($N60-(MIN('Debt Snowball Calculator'!$F$15,$N60+M61)-M61),0)),0)))</f>
        <v/>
      </c>
      <c r="M61" s="43" t="str">
        <f aca="false">IF($A61="","",$N60*('Debt Snowball Calculator'!$E$15/12))</f>
        <v/>
      </c>
      <c r="N61" s="43" t="str">
        <f aca="false">IF($A61="","",MAX($N60-(L61-M61),0))</f>
        <v/>
      </c>
      <c r="O61" s="43" t="str">
        <f aca="false">IF($A61="","",IF($Q60&lt;=0.005,0,MIN('Debt Snowball Calculator'!$F$16,$Q60+P61)+IF('Debt Snowball Calculator'!$H$16=$D61,MIN($C61,MAX($Q60-(MIN('Debt Snowball Calculator'!$F$16,$Q60+P61)-P61),0)),0)))</f>
        <v/>
      </c>
      <c r="P61" s="43" t="str">
        <f aca="false">IF($A61="","",$Q60*('Debt Snowball Calculator'!$E$16/12))</f>
        <v/>
      </c>
      <c r="Q61" s="43" t="str">
        <f aca="false">IF($A61="","",MAX($Q60-(O61-P61),0))</f>
        <v/>
      </c>
      <c r="R61" s="43" t="str">
        <f aca="false">IF($A61="","",IF($T60&lt;=0.005,0,MIN('Debt Snowball Calculator'!$F$17,$T60+S61)+IF('Debt Snowball Calculator'!$H$17=$D61,MIN($C61,MAX($T60-(MIN('Debt Snowball Calculator'!$F$17,$T60+S61)-S61),0)),0)))</f>
        <v/>
      </c>
      <c r="S61" s="43" t="str">
        <f aca="false">IF($A61="","",$T60*('Debt Snowball Calculator'!$E$17/12))</f>
        <v/>
      </c>
      <c r="T61" s="43" t="str">
        <f aca="false">IF($A61="","",MAX($T60-(R61-S61),0))</f>
        <v/>
      </c>
      <c r="U61" s="43" t="str">
        <f aca="false">IF($A61="","",IF($W60&lt;=0.005,0,MIN('Debt Snowball Calculator'!$F$18,$W60+V61)+IF('Debt Snowball Calculator'!$H$18=$D61,MIN($C61,MAX($W60-(MIN('Debt Snowball Calculator'!$F$18,$W60+V61)-V61),0)),0)))</f>
        <v/>
      </c>
      <c r="V61" s="43" t="str">
        <f aca="false">IF($A61="","",$W60*('Debt Snowball Calculator'!$E$18/12))</f>
        <v/>
      </c>
      <c r="W61" s="43" t="str">
        <f aca="false">IF($A61="","",MAX($W60-(U61-V61),0))</f>
        <v/>
      </c>
      <c r="X61" s="43" t="str">
        <f aca="false">IF($A61="","",IF($Z60&lt;=0.005,0,MIN('Debt Snowball Calculator'!$F$19,$Z60+Y61)+IF('Debt Snowball Calculator'!$H$19=$D61,MIN($C61,MAX($Z60-(MIN('Debt Snowball Calculator'!$F$19,$Z60+Y61)-Y61),0)),0)))</f>
        <v/>
      </c>
      <c r="Y61" s="43" t="str">
        <f aca="false">IF($A61="","",$Z60*('Debt Snowball Calculator'!$E$19/12))</f>
        <v/>
      </c>
      <c r="Z61" s="43" t="str">
        <f aca="false">IF($A61="","",MAX($Z60-(X61-Y61),0))</f>
        <v/>
      </c>
      <c r="AA61" s="43" t="str">
        <f aca="false">IF($A61="","",IF($AC60&lt;=0.005,0,MIN('Debt Snowball Calculator'!$F$20,$AC60+AB61)+IF('Debt Snowball Calculator'!$H$20=$D61,MIN($C61,MAX($AC60-(MIN('Debt Snowball Calculator'!$F$20,$AC60+AB61)-AB61),0)),0)))</f>
        <v/>
      </c>
      <c r="AB61" s="43" t="str">
        <f aca="false">IF($A61="","",$AC60*('Debt Snowball Calculator'!$E$20/12))</f>
        <v/>
      </c>
      <c r="AC61" s="43" t="str">
        <f aca="false">IF($A61="","",MAX($AC60-(AA61-AB61),0))</f>
        <v/>
      </c>
      <c r="AD61" s="43" t="str">
        <f aca="false">IF($A61="","",IF($AF60&lt;=0.005,0,MIN('Debt Snowball Calculator'!$F$21,$AF60+AE61)+IF('Debt Snowball Calculator'!$H$21=$D61,MIN($C61,MAX($AF60-(MIN('Debt Snowball Calculator'!$F$21,$AF60+AE61)-AE61),0)),0)))</f>
        <v/>
      </c>
      <c r="AE61" s="43" t="str">
        <f aca="false">IF($A61="","",$AF60*('Debt Snowball Calculator'!$E$21/12))</f>
        <v/>
      </c>
      <c r="AF61" s="43" t="str">
        <f aca="false">IF($A61="","",MAX($AF60-(AD61-AE61),0))</f>
        <v/>
      </c>
      <c r="AG61" s="43" t="str">
        <f aca="false">IF($A61="","",IF($AI60&lt;=0.005,0,MIN('Debt Snowball Calculator'!$F$22,$AI60+AH61)+IF('Debt Snowball Calculator'!$H$22=$D61,MIN($C61,MAX($AI60-(MIN('Debt Snowball Calculator'!$F$22,$AI60+AH61)-AH61),0)),0)))</f>
        <v/>
      </c>
      <c r="AH61" s="43" t="str">
        <f aca="false">IF($A61="","",$AI60*('Debt Snowball Calculator'!$E$22/12))</f>
        <v/>
      </c>
      <c r="AI61" s="43" t="str">
        <f aca="false">IF($A61="","",MAX($AI60-(AG61-AH61),0))</f>
        <v/>
      </c>
      <c r="AJ61" s="43" t="str">
        <f aca="false">IF($A61="","",F61+I61+L61+O61+R61+U61+X61+AA61+AD61+AG61)</f>
        <v/>
      </c>
      <c r="AK61" s="43" t="str">
        <f aca="false">IF($A61="","",G61+J61+M61+P61+S61+V61+Y61+AB61+AE61+AH61)</f>
        <v/>
      </c>
      <c r="AL61" s="43" t="str">
        <f aca="false">IF($A61="","",H61+K61+N61+Q61+T61+W61+Z61+AC61+AF61+AI61)</f>
        <v/>
      </c>
    </row>
    <row r="62" customFormat="false" ht="15" hidden="false" customHeight="false" outlineLevel="0" collapsed="false">
      <c r="A62" s="39" t="str">
        <f aca="false">IF($A61="","",IF(AND(ISNUMBER($AL61),$AL61&gt;0.005),$A61+1,""))</f>
        <v/>
      </c>
      <c r="B62" s="40" t="str">
        <f aca="false">IF($A62="","",EDATE('Debt Snowball Calculator'!$C$8,$A62-1))</f>
        <v/>
      </c>
      <c r="C62" s="44" t="str">
        <f aca="false">IF($A62="","",'Debt Snowball Calculator'!$C$7+IF($H61&lt;=0.005,'Debt Snowball Calculator'!$F$13,0)+IF($K61&lt;=0.005,'Debt Snowball Calculator'!$F$14,0)+IF($N61&lt;=0.005,'Debt Snowball Calculator'!$F$15,0)+IF($Q61&lt;=0.005,'Debt Snowball Calculator'!$F$16,0)+IF($T61&lt;=0.005,'Debt Snowball Calculator'!$F$17,0)+IF($W61&lt;=0.005,'Debt Snowball Calculator'!$F$18,0)+IF($Z61&lt;=0.005,'Debt Snowball Calculator'!$F$19,0)+IF($AC61&lt;=0.005,'Debt Snowball Calculator'!$F$20,0)+IF($AF61&lt;=0.005,'Debt Snowball Calculator'!$F$21,0)+IF($AI61&lt;=0.005,'Debt Snowball Calculator'!$F$22,0))</f>
        <v/>
      </c>
      <c r="D62" s="39" t="str">
        <f aca="false">IF($A62="","",MIN(IF($H61&lt;=0.005,99999,'Debt Snowball Calculator'!$H$13),IF($K61&lt;=0.005,99999,'Debt Snowball Calculator'!$H$14),IF($N61&lt;=0.005,99999,'Debt Snowball Calculator'!$H$15),IF($Q61&lt;=0.005,99999,'Debt Snowball Calculator'!$H$16),IF($T61&lt;=0.005,99999,'Debt Snowball Calculator'!$H$17),IF($W61&lt;=0.005,99999,'Debt Snowball Calculator'!$H$18),IF($Z61&lt;=0.005,99999,'Debt Snowball Calculator'!$H$19),IF($AC61&lt;=0.005,99999,'Debt Snowball Calculator'!$H$20),IF($AF61&lt;=0.005,99999,'Debt Snowball Calculator'!$H$21),IF($AI61&lt;=0.005,99999,'Debt Snowball Calculator'!$H$22)))</f>
        <v/>
      </c>
      <c r="E62" s="17" t="str">
        <f aca="false">IF($A62="","",IF($D62&gt;=99999,"— All Paid Off —",INDEX('Debt Snowball Calculator'!$C$13:$C$22,MATCH($D62,'Debt Snowball Calculator'!$H$13:$H$22,0))))</f>
        <v/>
      </c>
      <c r="F62" s="44" t="str">
        <f aca="false">IF($A62="","",IF($H61&lt;=0.005,0,MIN('Debt Snowball Calculator'!$F$13,$H61+G62)+IF('Debt Snowball Calculator'!$H$13=$D62,MIN($C62,MAX($H61-(MIN('Debt Snowball Calculator'!$F$13,$H61+G62)-G62),0)),0)))</f>
        <v/>
      </c>
      <c r="G62" s="44" t="str">
        <f aca="false">IF($A62="","",$H61*('Debt Snowball Calculator'!$E$13/12))</f>
        <v/>
      </c>
      <c r="H62" s="44" t="str">
        <f aca="false">IF($A62="","",MAX($H61-(F62-G62),0))</f>
        <v/>
      </c>
      <c r="I62" s="44" t="str">
        <f aca="false">IF($A62="","",IF($K61&lt;=0.005,0,MIN('Debt Snowball Calculator'!$F$14,$K61+J62)+IF('Debt Snowball Calculator'!$H$14=$D62,MIN($C62,MAX($K61-(MIN('Debt Snowball Calculator'!$F$14,$K61+J62)-J62),0)),0)))</f>
        <v/>
      </c>
      <c r="J62" s="44" t="str">
        <f aca="false">IF($A62="","",$K61*('Debt Snowball Calculator'!$E$14/12))</f>
        <v/>
      </c>
      <c r="K62" s="44" t="str">
        <f aca="false">IF($A62="","",MAX($K61-(I62-J62),0))</f>
        <v/>
      </c>
      <c r="L62" s="44" t="str">
        <f aca="false">IF($A62="","",IF($N61&lt;=0.005,0,MIN('Debt Snowball Calculator'!$F$15,$N61+M62)+IF('Debt Snowball Calculator'!$H$15=$D62,MIN($C62,MAX($N61-(MIN('Debt Snowball Calculator'!$F$15,$N61+M62)-M62),0)),0)))</f>
        <v/>
      </c>
      <c r="M62" s="44" t="str">
        <f aca="false">IF($A62="","",$N61*('Debt Snowball Calculator'!$E$15/12))</f>
        <v/>
      </c>
      <c r="N62" s="44" t="str">
        <f aca="false">IF($A62="","",MAX($N61-(L62-M62),0))</f>
        <v/>
      </c>
      <c r="O62" s="44" t="str">
        <f aca="false">IF($A62="","",IF($Q61&lt;=0.005,0,MIN('Debt Snowball Calculator'!$F$16,$Q61+P62)+IF('Debt Snowball Calculator'!$H$16=$D62,MIN($C62,MAX($Q61-(MIN('Debt Snowball Calculator'!$F$16,$Q61+P62)-P62),0)),0)))</f>
        <v/>
      </c>
      <c r="P62" s="44" t="str">
        <f aca="false">IF($A62="","",$Q61*('Debt Snowball Calculator'!$E$16/12))</f>
        <v/>
      </c>
      <c r="Q62" s="44" t="str">
        <f aca="false">IF($A62="","",MAX($Q61-(O62-P62),0))</f>
        <v/>
      </c>
      <c r="R62" s="44" t="str">
        <f aca="false">IF($A62="","",IF($T61&lt;=0.005,0,MIN('Debt Snowball Calculator'!$F$17,$T61+S62)+IF('Debt Snowball Calculator'!$H$17=$D62,MIN($C62,MAX($T61-(MIN('Debt Snowball Calculator'!$F$17,$T61+S62)-S62),0)),0)))</f>
        <v/>
      </c>
      <c r="S62" s="44" t="str">
        <f aca="false">IF($A62="","",$T61*('Debt Snowball Calculator'!$E$17/12))</f>
        <v/>
      </c>
      <c r="T62" s="44" t="str">
        <f aca="false">IF($A62="","",MAX($T61-(R62-S62),0))</f>
        <v/>
      </c>
      <c r="U62" s="44" t="str">
        <f aca="false">IF($A62="","",IF($W61&lt;=0.005,0,MIN('Debt Snowball Calculator'!$F$18,$W61+V62)+IF('Debt Snowball Calculator'!$H$18=$D62,MIN($C62,MAX($W61-(MIN('Debt Snowball Calculator'!$F$18,$W61+V62)-V62),0)),0)))</f>
        <v/>
      </c>
      <c r="V62" s="44" t="str">
        <f aca="false">IF($A62="","",$W61*('Debt Snowball Calculator'!$E$18/12))</f>
        <v/>
      </c>
      <c r="W62" s="44" t="str">
        <f aca="false">IF($A62="","",MAX($W61-(U62-V62),0))</f>
        <v/>
      </c>
      <c r="X62" s="44" t="str">
        <f aca="false">IF($A62="","",IF($Z61&lt;=0.005,0,MIN('Debt Snowball Calculator'!$F$19,$Z61+Y62)+IF('Debt Snowball Calculator'!$H$19=$D62,MIN($C62,MAX($Z61-(MIN('Debt Snowball Calculator'!$F$19,$Z61+Y62)-Y62),0)),0)))</f>
        <v/>
      </c>
      <c r="Y62" s="44" t="str">
        <f aca="false">IF($A62="","",$Z61*('Debt Snowball Calculator'!$E$19/12))</f>
        <v/>
      </c>
      <c r="Z62" s="44" t="str">
        <f aca="false">IF($A62="","",MAX($Z61-(X62-Y62),0))</f>
        <v/>
      </c>
      <c r="AA62" s="44" t="str">
        <f aca="false">IF($A62="","",IF($AC61&lt;=0.005,0,MIN('Debt Snowball Calculator'!$F$20,$AC61+AB62)+IF('Debt Snowball Calculator'!$H$20=$D62,MIN($C62,MAX($AC61-(MIN('Debt Snowball Calculator'!$F$20,$AC61+AB62)-AB62),0)),0)))</f>
        <v/>
      </c>
      <c r="AB62" s="44" t="str">
        <f aca="false">IF($A62="","",$AC61*('Debt Snowball Calculator'!$E$20/12))</f>
        <v/>
      </c>
      <c r="AC62" s="44" t="str">
        <f aca="false">IF($A62="","",MAX($AC61-(AA62-AB62),0))</f>
        <v/>
      </c>
      <c r="AD62" s="44" t="str">
        <f aca="false">IF($A62="","",IF($AF61&lt;=0.005,0,MIN('Debt Snowball Calculator'!$F$21,$AF61+AE62)+IF('Debt Snowball Calculator'!$H$21=$D62,MIN($C62,MAX($AF61-(MIN('Debt Snowball Calculator'!$F$21,$AF61+AE62)-AE62),0)),0)))</f>
        <v/>
      </c>
      <c r="AE62" s="44" t="str">
        <f aca="false">IF($A62="","",$AF61*('Debt Snowball Calculator'!$E$21/12))</f>
        <v/>
      </c>
      <c r="AF62" s="44" t="str">
        <f aca="false">IF($A62="","",MAX($AF61-(AD62-AE62),0))</f>
        <v/>
      </c>
      <c r="AG62" s="44" t="str">
        <f aca="false">IF($A62="","",IF($AI61&lt;=0.005,0,MIN('Debt Snowball Calculator'!$F$22,$AI61+AH62)+IF('Debt Snowball Calculator'!$H$22=$D62,MIN($C62,MAX($AI61-(MIN('Debt Snowball Calculator'!$F$22,$AI61+AH62)-AH62),0)),0)))</f>
        <v/>
      </c>
      <c r="AH62" s="44" t="str">
        <f aca="false">IF($A62="","",$AI61*('Debt Snowball Calculator'!$E$22/12))</f>
        <v/>
      </c>
      <c r="AI62" s="44" t="str">
        <f aca="false">IF($A62="","",MAX($AI61-(AG62-AH62),0))</f>
        <v/>
      </c>
      <c r="AJ62" s="44" t="str">
        <f aca="false">IF($A62="","",F62+I62+L62+O62+R62+U62+X62+AA62+AD62+AG62)</f>
        <v/>
      </c>
      <c r="AK62" s="44" t="str">
        <f aca="false">IF($A62="","",G62+J62+M62+P62+S62+V62+Y62+AB62+AE62+AH62)</f>
        <v/>
      </c>
      <c r="AL62" s="44" t="str">
        <f aca="false">IF($A62="","",H62+K62+N62+Q62+T62+W62+Z62+AC62+AF62+AI62)</f>
        <v/>
      </c>
    </row>
    <row r="63" customFormat="false" ht="15" hidden="false" customHeight="false" outlineLevel="0" collapsed="false">
      <c r="A63" s="36" t="str">
        <f aca="false">IF($A62="","",IF(AND(ISNUMBER($AL62),$AL62&gt;0.005),$A62+1,""))</f>
        <v/>
      </c>
      <c r="B63" s="37" t="str">
        <f aca="false">IF($A63="","",EDATE('Debt Snowball Calculator'!$C$8,$A63-1))</f>
        <v/>
      </c>
      <c r="C63" s="43" t="str">
        <f aca="false">IF($A63="","",'Debt Snowball Calculator'!$C$7+IF($H62&lt;=0.005,'Debt Snowball Calculator'!$F$13,0)+IF($K62&lt;=0.005,'Debt Snowball Calculator'!$F$14,0)+IF($N62&lt;=0.005,'Debt Snowball Calculator'!$F$15,0)+IF($Q62&lt;=0.005,'Debt Snowball Calculator'!$F$16,0)+IF($T62&lt;=0.005,'Debt Snowball Calculator'!$F$17,0)+IF($W62&lt;=0.005,'Debt Snowball Calculator'!$F$18,0)+IF($Z62&lt;=0.005,'Debt Snowball Calculator'!$F$19,0)+IF($AC62&lt;=0.005,'Debt Snowball Calculator'!$F$20,0)+IF($AF62&lt;=0.005,'Debt Snowball Calculator'!$F$21,0)+IF($AI62&lt;=0.005,'Debt Snowball Calculator'!$F$22,0))</f>
        <v/>
      </c>
      <c r="D63" s="36" t="str">
        <f aca="false">IF($A63="","",MIN(IF($H62&lt;=0.005,99999,'Debt Snowball Calculator'!$H$13),IF($K62&lt;=0.005,99999,'Debt Snowball Calculator'!$H$14),IF($N62&lt;=0.005,99999,'Debt Snowball Calculator'!$H$15),IF($Q62&lt;=0.005,99999,'Debt Snowball Calculator'!$H$16),IF($T62&lt;=0.005,99999,'Debt Snowball Calculator'!$H$17),IF($W62&lt;=0.005,99999,'Debt Snowball Calculator'!$H$18),IF($Z62&lt;=0.005,99999,'Debt Snowball Calculator'!$H$19),IF($AC62&lt;=0.005,99999,'Debt Snowball Calculator'!$H$20),IF($AF62&lt;=0.005,99999,'Debt Snowball Calculator'!$H$21),IF($AI62&lt;=0.005,99999,'Debt Snowball Calculator'!$H$22)))</f>
        <v/>
      </c>
      <c r="E63" s="10" t="str">
        <f aca="false">IF($A63="","",IF($D63&gt;=99999,"— All Paid Off —",INDEX('Debt Snowball Calculator'!$C$13:$C$22,MATCH($D63,'Debt Snowball Calculator'!$H$13:$H$22,0))))</f>
        <v/>
      </c>
      <c r="F63" s="43" t="str">
        <f aca="false">IF($A63="","",IF($H62&lt;=0.005,0,MIN('Debt Snowball Calculator'!$F$13,$H62+G63)+IF('Debt Snowball Calculator'!$H$13=$D63,MIN($C63,MAX($H62-(MIN('Debt Snowball Calculator'!$F$13,$H62+G63)-G63),0)),0)))</f>
        <v/>
      </c>
      <c r="G63" s="43" t="str">
        <f aca="false">IF($A63="","",$H62*('Debt Snowball Calculator'!$E$13/12))</f>
        <v/>
      </c>
      <c r="H63" s="43" t="str">
        <f aca="false">IF($A63="","",MAX($H62-(F63-G63),0))</f>
        <v/>
      </c>
      <c r="I63" s="43" t="str">
        <f aca="false">IF($A63="","",IF($K62&lt;=0.005,0,MIN('Debt Snowball Calculator'!$F$14,$K62+J63)+IF('Debt Snowball Calculator'!$H$14=$D63,MIN($C63,MAX($K62-(MIN('Debt Snowball Calculator'!$F$14,$K62+J63)-J63),0)),0)))</f>
        <v/>
      </c>
      <c r="J63" s="43" t="str">
        <f aca="false">IF($A63="","",$K62*('Debt Snowball Calculator'!$E$14/12))</f>
        <v/>
      </c>
      <c r="K63" s="43" t="str">
        <f aca="false">IF($A63="","",MAX($K62-(I63-J63),0))</f>
        <v/>
      </c>
      <c r="L63" s="43" t="str">
        <f aca="false">IF($A63="","",IF($N62&lt;=0.005,0,MIN('Debt Snowball Calculator'!$F$15,$N62+M63)+IF('Debt Snowball Calculator'!$H$15=$D63,MIN($C63,MAX($N62-(MIN('Debt Snowball Calculator'!$F$15,$N62+M63)-M63),0)),0)))</f>
        <v/>
      </c>
      <c r="M63" s="43" t="str">
        <f aca="false">IF($A63="","",$N62*('Debt Snowball Calculator'!$E$15/12))</f>
        <v/>
      </c>
      <c r="N63" s="43" t="str">
        <f aca="false">IF($A63="","",MAX($N62-(L63-M63),0))</f>
        <v/>
      </c>
      <c r="O63" s="43" t="str">
        <f aca="false">IF($A63="","",IF($Q62&lt;=0.005,0,MIN('Debt Snowball Calculator'!$F$16,$Q62+P63)+IF('Debt Snowball Calculator'!$H$16=$D63,MIN($C63,MAX($Q62-(MIN('Debt Snowball Calculator'!$F$16,$Q62+P63)-P63),0)),0)))</f>
        <v/>
      </c>
      <c r="P63" s="43" t="str">
        <f aca="false">IF($A63="","",$Q62*('Debt Snowball Calculator'!$E$16/12))</f>
        <v/>
      </c>
      <c r="Q63" s="43" t="str">
        <f aca="false">IF($A63="","",MAX($Q62-(O63-P63),0))</f>
        <v/>
      </c>
      <c r="R63" s="43" t="str">
        <f aca="false">IF($A63="","",IF($T62&lt;=0.005,0,MIN('Debt Snowball Calculator'!$F$17,$T62+S63)+IF('Debt Snowball Calculator'!$H$17=$D63,MIN($C63,MAX($T62-(MIN('Debt Snowball Calculator'!$F$17,$T62+S63)-S63),0)),0)))</f>
        <v/>
      </c>
      <c r="S63" s="43" t="str">
        <f aca="false">IF($A63="","",$T62*('Debt Snowball Calculator'!$E$17/12))</f>
        <v/>
      </c>
      <c r="T63" s="43" t="str">
        <f aca="false">IF($A63="","",MAX($T62-(R63-S63),0))</f>
        <v/>
      </c>
      <c r="U63" s="43" t="str">
        <f aca="false">IF($A63="","",IF($W62&lt;=0.005,0,MIN('Debt Snowball Calculator'!$F$18,$W62+V63)+IF('Debt Snowball Calculator'!$H$18=$D63,MIN($C63,MAX($W62-(MIN('Debt Snowball Calculator'!$F$18,$W62+V63)-V63),0)),0)))</f>
        <v/>
      </c>
      <c r="V63" s="43" t="str">
        <f aca="false">IF($A63="","",$W62*('Debt Snowball Calculator'!$E$18/12))</f>
        <v/>
      </c>
      <c r="W63" s="43" t="str">
        <f aca="false">IF($A63="","",MAX($W62-(U63-V63),0))</f>
        <v/>
      </c>
      <c r="X63" s="43" t="str">
        <f aca="false">IF($A63="","",IF($Z62&lt;=0.005,0,MIN('Debt Snowball Calculator'!$F$19,$Z62+Y63)+IF('Debt Snowball Calculator'!$H$19=$D63,MIN($C63,MAX($Z62-(MIN('Debt Snowball Calculator'!$F$19,$Z62+Y63)-Y63),0)),0)))</f>
        <v/>
      </c>
      <c r="Y63" s="43" t="str">
        <f aca="false">IF($A63="","",$Z62*('Debt Snowball Calculator'!$E$19/12))</f>
        <v/>
      </c>
      <c r="Z63" s="43" t="str">
        <f aca="false">IF($A63="","",MAX($Z62-(X63-Y63),0))</f>
        <v/>
      </c>
      <c r="AA63" s="43" t="str">
        <f aca="false">IF($A63="","",IF($AC62&lt;=0.005,0,MIN('Debt Snowball Calculator'!$F$20,$AC62+AB63)+IF('Debt Snowball Calculator'!$H$20=$D63,MIN($C63,MAX($AC62-(MIN('Debt Snowball Calculator'!$F$20,$AC62+AB63)-AB63),0)),0)))</f>
        <v/>
      </c>
      <c r="AB63" s="43" t="str">
        <f aca="false">IF($A63="","",$AC62*('Debt Snowball Calculator'!$E$20/12))</f>
        <v/>
      </c>
      <c r="AC63" s="43" t="str">
        <f aca="false">IF($A63="","",MAX($AC62-(AA63-AB63),0))</f>
        <v/>
      </c>
      <c r="AD63" s="43" t="str">
        <f aca="false">IF($A63="","",IF($AF62&lt;=0.005,0,MIN('Debt Snowball Calculator'!$F$21,$AF62+AE63)+IF('Debt Snowball Calculator'!$H$21=$D63,MIN($C63,MAX($AF62-(MIN('Debt Snowball Calculator'!$F$21,$AF62+AE63)-AE63),0)),0)))</f>
        <v/>
      </c>
      <c r="AE63" s="43" t="str">
        <f aca="false">IF($A63="","",$AF62*('Debt Snowball Calculator'!$E$21/12))</f>
        <v/>
      </c>
      <c r="AF63" s="43" t="str">
        <f aca="false">IF($A63="","",MAX($AF62-(AD63-AE63),0))</f>
        <v/>
      </c>
      <c r="AG63" s="43" t="str">
        <f aca="false">IF($A63="","",IF($AI62&lt;=0.005,0,MIN('Debt Snowball Calculator'!$F$22,$AI62+AH63)+IF('Debt Snowball Calculator'!$H$22=$D63,MIN($C63,MAX($AI62-(MIN('Debt Snowball Calculator'!$F$22,$AI62+AH63)-AH63),0)),0)))</f>
        <v/>
      </c>
      <c r="AH63" s="43" t="str">
        <f aca="false">IF($A63="","",$AI62*('Debt Snowball Calculator'!$E$22/12))</f>
        <v/>
      </c>
      <c r="AI63" s="43" t="str">
        <f aca="false">IF($A63="","",MAX($AI62-(AG63-AH63),0))</f>
        <v/>
      </c>
      <c r="AJ63" s="43" t="str">
        <f aca="false">IF($A63="","",F63+I63+L63+O63+R63+U63+X63+AA63+AD63+AG63)</f>
        <v/>
      </c>
      <c r="AK63" s="43" t="str">
        <f aca="false">IF($A63="","",G63+J63+M63+P63+S63+V63+Y63+AB63+AE63+AH63)</f>
        <v/>
      </c>
      <c r="AL63" s="43" t="str">
        <f aca="false">IF($A63="","",H63+K63+N63+Q63+T63+W63+Z63+AC63+AF63+AI63)</f>
        <v/>
      </c>
    </row>
    <row r="64" customFormat="false" ht="15" hidden="false" customHeight="false" outlineLevel="0" collapsed="false">
      <c r="A64" s="39" t="str">
        <f aca="false">IF($A63="","",IF(AND(ISNUMBER($AL63),$AL63&gt;0.005),$A63+1,""))</f>
        <v/>
      </c>
      <c r="B64" s="40" t="str">
        <f aca="false">IF($A64="","",EDATE('Debt Snowball Calculator'!$C$8,$A64-1))</f>
        <v/>
      </c>
      <c r="C64" s="44" t="str">
        <f aca="false">IF($A64="","",'Debt Snowball Calculator'!$C$7+IF($H63&lt;=0.005,'Debt Snowball Calculator'!$F$13,0)+IF($K63&lt;=0.005,'Debt Snowball Calculator'!$F$14,0)+IF($N63&lt;=0.005,'Debt Snowball Calculator'!$F$15,0)+IF($Q63&lt;=0.005,'Debt Snowball Calculator'!$F$16,0)+IF($T63&lt;=0.005,'Debt Snowball Calculator'!$F$17,0)+IF($W63&lt;=0.005,'Debt Snowball Calculator'!$F$18,0)+IF($Z63&lt;=0.005,'Debt Snowball Calculator'!$F$19,0)+IF($AC63&lt;=0.005,'Debt Snowball Calculator'!$F$20,0)+IF($AF63&lt;=0.005,'Debt Snowball Calculator'!$F$21,0)+IF($AI63&lt;=0.005,'Debt Snowball Calculator'!$F$22,0))</f>
        <v/>
      </c>
      <c r="D64" s="39" t="str">
        <f aca="false">IF($A64="","",MIN(IF($H63&lt;=0.005,99999,'Debt Snowball Calculator'!$H$13),IF($K63&lt;=0.005,99999,'Debt Snowball Calculator'!$H$14),IF($N63&lt;=0.005,99999,'Debt Snowball Calculator'!$H$15),IF($Q63&lt;=0.005,99999,'Debt Snowball Calculator'!$H$16),IF($T63&lt;=0.005,99999,'Debt Snowball Calculator'!$H$17),IF($W63&lt;=0.005,99999,'Debt Snowball Calculator'!$H$18),IF($Z63&lt;=0.005,99999,'Debt Snowball Calculator'!$H$19),IF($AC63&lt;=0.005,99999,'Debt Snowball Calculator'!$H$20),IF($AF63&lt;=0.005,99999,'Debt Snowball Calculator'!$H$21),IF($AI63&lt;=0.005,99999,'Debt Snowball Calculator'!$H$22)))</f>
        <v/>
      </c>
      <c r="E64" s="17" t="str">
        <f aca="false">IF($A64="","",IF($D64&gt;=99999,"— All Paid Off —",INDEX('Debt Snowball Calculator'!$C$13:$C$22,MATCH($D64,'Debt Snowball Calculator'!$H$13:$H$22,0))))</f>
        <v/>
      </c>
      <c r="F64" s="44" t="str">
        <f aca="false">IF($A64="","",IF($H63&lt;=0.005,0,MIN('Debt Snowball Calculator'!$F$13,$H63+G64)+IF('Debt Snowball Calculator'!$H$13=$D64,MIN($C64,MAX($H63-(MIN('Debt Snowball Calculator'!$F$13,$H63+G64)-G64),0)),0)))</f>
        <v/>
      </c>
      <c r="G64" s="44" t="str">
        <f aca="false">IF($A64="","",$H63*('Debt Snowball Calculator'!$E$13/12))</f>
        <v/>
      </c>
      <c r="H64" s="44" t="str">
        <f aca="false">IF($A64="","",MAX($H63-(F64-G64),0))</f>
        <v/>
      </c>
      <c r="I64" s="44" t="str">
        <f aca="false">IF($A64="","",IF($K63&lt;=0.005,0,MIN('Debt Snowball Calculator'!$F$14,$K63+J64)+IF('Debt Snowball Calculator'!$H$14=$D64,MIN($C64,MAX($K63-(MIN('Debt Snowball Calculator'!$F$14,$K63+J64)-J64),0)),0)))</f>
        <v/>
      </c>
      <c r="J64" s="44" t="str">
        <f aca="false">IF($A64="","",$K63*('Debt Snowball Calculator'!$E$14/12))</f>
        <v/>
      </c>
      <c r="K64" s="44" t="str">
        <f aca="false">IF($A64="","",MAX($K63-(I64-J64),0))</f>
        <v/>
      </c>
      <c r="L64" s="44" t="str">
        <f aca="false">IF($A64="","",IF($N63&lt;=0.005,0,MIN('Debt Snowball Calculator'!$F$15,$N63+M64)+IF('Debt Snowball Calculator'!$H$15=$D64,MIN($C64,MAX($N63-(MIN('Debt Snowball Calculator'!$F$15,$N63+M64)-M64),0)),0)))</f>
        <v/>
      </c>
      <c r="M64" s="44" t="str">
        <f aca="false">IF($A64="","",$N63*('Debt Snowball Calculator'!$E$15/12))</f>
        <v/>
      </c>
      <c r="N64" s="44" t="str">
        <f aca="false">IF($A64="","",MAX($N63-(L64-M64),0))</f>
        <v/>
      </c>
      <c r="O64" s="44" t="str">
        <f aca="false">IF($A64="","",IF($Q63&lt;=0.005,0,MIN('Debt Snowball Calculator'!$F$16,$Q63+P64)+IF('Debt Snowball Calculator'!$H$16=$D64,MIN($C64,MAX($Q63-(MIN('Debt Snowball Calculator'!$F$16,$Q63+P64)-P64),0)),0)))</f>
        <v/>
      </c>
      <c r="P64" s="44" t="str">
        <f aca="false">IF($A64="","",$Q63*('Debt Snowball Calculator'!$E$16/12))</f>
        <v/>
      </c>
      <c r="Q64" s="44" t="str">
        <f aca="false">IF($A64="","",MAX($Q63-(O64-P64),0))</f>
        <v/>
      </c>
      <c r="R64" s="44" t="str">
        <f aca="false">IF($A64="","",IF($T63&lt;=0.005,0,MIN('Debt Snowball Calculator'!$F$17,$T63+S64)+IF('Debt Snowball Calculator'!$H$17=$D64,MIN($C64,MAX($T63-(MIN('Debt Snowball Calculator'!$F$17,$T63+S64)-S64),0)),0)))</f>
        <v/>
      </c>
      <c r="S64" s="44" t="str">
        <f aca="false">IF($A64="","",$T63*('Debt Snowball Calculator'!$E$17/12))</f>
        <v/>
      </c>
      <c r="T64" s="44" t="str">
        <f aca="false">IF($A64="","",MAX($T63-(R64-S64),0))</f>
        <v/>
      </c>
      <c r="U64" s="44" t="str">
        <f aca="false">IF($A64="","",IF($W63&lt;=0.005,0,MIN('Debt Snowball Calculator'!$F$18,$W63+V64)+IF('Debt Snowball Calculator'!$H$18=$D64,MIN($C64,MAX($W63-(MIN('Debt Snowball Calculator'!$F$18,$W63+V64)-V64),0)),0)))</f>
        <v/>
      </c>
      <c r="V64" s="44" t="str">
        <f aca="false">IF($A64="","",$W63*('Debt Snowball Calculator'!$E$18/12))</f>
        <v/>
      </c>
      <c r="W64" s="44" t="str">
        <f aca="false">IF($A64="","",MAX($W63-(U64-V64),0))</f>
        <v/>
      </c>
      <c r="X64" s="44" t="str">
        <f aca="false">IF($A64="","",IF($Z63&lt;=0.005,0,MIN('Debt Snowball Calculator'!$F$19,$Z63+Y64)+IF('Debt Snowball Calculator'!$H$19=$D64,MIN($C64,MAX($Z63-(MIN('Debt Snowball Calculator'!$F$19,$Z63+Y64)-Y64),0)),0)))</f>
        <v/>
      </c>
      <c r="Y64" s="44" t="str">
        <f aca="false">IF($A64="","",$Z63*('Debt Snowball Calculator'!$E$19/12))</f>
        <v/>
      </c>
      <c r="Z64" s="44" t="str">
        <f aca="false">IF($A64="","",MAX($Z63-(X64-Y64),0))</f>
        <v/>
      </c>
      <c r="AA64" s="44" t="str">
        <f aca="false">IF($A64="","",IF($AC63&lt;=0.005,0,MIN('Debt Snowball Calculator'!$F$20,$AC63+AB64)+IF('Debt Snowball Calculator'!$H$20=$D64,MIN($C64,MAX($AC63-(MIN('Debt Snowball Calculator'!$F$20,$AC63+AB64)-AB64),0)),0)))</f>
        <v/>
      </c>
      <c r="AB64" s="44" t="str">
        <f aca="false">IF($A64="","",$AC63*('Debt Snowball Calculator'!$E$20/12))</f>
        <v/>
      </c>
      <c r="AC64" s="44" t="str">
        <f aca="false">IF($A64="","",MAX($AC63-(AA64-AB64),0))</f>
        <v/>
      </c>
      <c r="AD64" s="44" t="str">
        <f aca="false">IF($A64="","",IF($AF63&lt;=0.005,0,MIN('Debt Snowball Calculator'!$F$21,$AF63+AE64)+IF('Debt Snowball Calculator'!$H$21=$D64,MIN($C64,MAX($AF63-(MIN('Debt Snowball Calculator'!$F$21,$AF63+AE64)-AE64),0)),0)))</f>
        <v/>
      </c>
      <c r="AE64" s="44" t="str">
        <f aca="false">IF($A64="","",$AF63*('Debt Snowball Calculator'!$E$21/12))</f>
        <v/>
      </c>
      <c r="AF64" s="44" t="str">
        <f aca="false">IF($A64="","",MAX($AF63-(AD64-AE64),0))</f>
        <v/>
      </c>
      <c r="AG64" s="44" t="str">
        <f aca="false">IF($A64="","",IF($AI63&lt;=0.005,0,MIN('Debt Snowball Calculator'!$F$22,$AI63+AH64)+IF('Debt Snowball Calculator'!$H$22=$D64,MIN($C64,MAX($AI63-(MIN('Debt Snowball Calculator'!$F$22,$AI63+AH64)-AH64),0)),0)))</f>
        <v/>
      </c>
      <c r="AH64" s="44" t="str">
        <f aca="false">IF($A64="","",$AI63*('Debt Snowball Calculator'!$E$22/12))</f>
        <v/>
      </c>
      <c r="AI64" s="44" t="str">
        <f aca="false">IF($A64="","",MAX($AI63-(AG64-AH64),0))</f>
        <v/>
      </c>
      <c r="AJ64" s="44" t="str">
        <f aca="false">IF($A64="","",F64+I64+L64+O64+R64+U64+X64+AA64+AD64+AG64)</f>
        <v/>
      </c>
      <c r="AK64" s="44" t="str">
        <f aca="false">IF($A64="","",G64+J64+M64+P64+S64+V64+Y64+AB64+AE64+AH64)</f>
        <v/>
      </c>
      <c r="AL64" s="44" t="str">
        <f aca="false">IF($A64="","",H64+K64+N64+Q64+T64+W64+Z64+AC64+AF64+AI64)</f>
        <v/>
      </c>
    </row>
    <row r="65" customFormat="false" ht="15" hidden="false" customHeight="false" outlineLevel="0" collapsed="false">
      <c r="A65" s="36" t="str">
        <f aca="false">IF($A64="","",IF(AND(ISNUMBER($AL64),$AL64&gt;0.005),$A64+1,""))</f>
        <v/>
      </c>
      <c r="B65" s="37" t="str">
        <f aca="false">IF($A65="","",EDATE('Debt Snowball Calculator'!$C$8,$A65-1))</f>
        <v/>
      </c>
      <c r="C65" s="43" t="str">
        <f aca="false">IF($A65="","",'Debt Snowball Calculator'!$C$7+IF($H64&lt;=0.005,'Debt Snowball Calculator'!$F$13,0)+IF($K64&lt;=0.005,'Debt Snowball Calculator'!$F$14,0)+IF($N64&lt;=0.005,'Debt Snowball Calculator'!$F$15,0)+IF($Q64&lt;=0.005,'Debt Snowball Calculator'!$F$16,0)+IF($T64&lt;=0.005,'Debt Snowball Calculator'!$F$17,0)+IF($W64&lt;=0.005,'Debt Snowball Calculator'!$F$18,0)+IF($Z64&lt;=0.005,'Debt Snowball Calculator'!$F$19,0)+IF($AC64&lt;=0.005,'Debt Snowball Calculator'!$F$20,0)+IF($AF64&lt;=0.005,'Debt Snowball Calculator'!$F$21,0)+IF($AI64&lt;=0.005,'Debt Snowball Calculator'!$F$22,0))</f>
        <v/>
      </c>
      <c r="D65" s="36" t="str">
        <f aca="false">IF($A65="","",MIN(IF($H64&lt;=0.005,99999,'Debt Snowball Calculator'!$H$13),IF($K64&lt;=0.005,99999,'Debt Snowball Calculator'!$H$14),IF($N64&lt;=0.005,99999,'Debt Snowball Calculator'!$H$15),IF($Q64&lt;=0.005,99999,'Debt Snowball Calculator'!$H$16),IF($T64&lt;=0.005,99999,'Debt Snowball Calculator'!$H$17),IF($W64&lt;=0.005,99999,'Debt Snowball Calculator'!$H$18),IF($Z64&lt;=0.005,99999,'Debt Snowball Calculator'!$H$19),IF($AC64&lt;=0.005,99999,'Debt Snowball Calculator'!$H$20),IF($AF64&lt;=0.005,99999,'Debt Snowball Calculator'!$H$21),IF($AI64&lt;=0.005,99999,'Debt Snowball Calculator'!$H$22)))</f>
        <v/>
      </c>
      <c r="E65" s="10" t="str">
        <f aca="false">IF($A65="","",IF($D65&gt;=99999,"— All Paid Off —",INDEX('Debt Snowball Calculator'!$C$13:$C$22,MATCH($D65,'Debt Snowball Calculator'!$H$13:$H$22,0))))</f>
        <v/>
      </c>
      <c r="F65" s="43" t="str">
        <f aca="false">IF($A65="","",IF($H64&lt;=0.005,0,MIN('Debt Snowball Calculator'!$F$13,$H64+G65)+IF('Debt Snowball Calculator'!$H$13=$D65,MIN($C65,MAX($H64-(MIN('Debt Snowball Calculator'!$F$13,$H64+G65)-G65),0)),0)))</f>
        <v/>
      </c>
      <c r="G65" s="43" t="str">
        <f aca="false">IF($A65="","",$H64*('Debt Snowball Calculator'!$E$13/12))</f>
        <v/>
      </c>
      <c r="H65" s="43" t="str">
        <f aca="false">IF($A65="","",MAX($H64-(F65-G65),0))</f>
        <v/>
      </c>
      <c r="I65" s="43" t="str">
        <f aca="false">IF($A65="","",IF($K64&lt;=0.005,0,MIN('Debt Snowball Calculator'!$F$14,$K64+J65)+IF('Debt Snowball Calculator'!$H$14=$D65,MIN($C65,MAX($K64-(MIN('Debt Snowball Calculator'!$F$14,$K64+J65)-J65),0)),0)))</f>
        <v/>
      </c>
      <c r="J65" s="43" t="str">
        <f aca="false">IF($A65="","",$K64*('Debt Snowball Calculator'!$E$14/12))</f>
        <v/>
      </c>
      <c r="K65" s="43" t="str">
        <f aca="false">IF($A65="","",MAX($K64-(I65-J65),0))</f>
        <v/>
      </c>
      <c r="L65" s="43" t="str">
        <f aca="false">IF($A65="","",IF($N64&lt;=0.005,0,MIN('Debt Snowball Calculator'!$F$15,$N64+M65)+IF('Debt Snowball Calculator'!$H$15=$D65,MIN($C65,MAX($N64-(MIN('Debt Snowball Calculator'!$F$15,$N64+M65)-M65),0)),0)))</f>
        <v/>
      </c>
      <c r="M65" s="43" t="str">
        <f aca="false">IF($A65="","",$N64*('Debt Snowball Calculator'!$E$15/12))</f>
        <v/>
      </c>
      <c r="N65" s="43" t="str">
        <f aca="false">IF($A65="","",MAX($N64-(L65-M65),0))</f>
        <v/>
      </c>
      <c r="O65" s="43" t="str">
        <f aca="false">IF($A65="","",IF($Q64&lt;=0.005,0,MIN('Debt Snowball Calculator'!$F$16,$Q64+P65)+IF('Debt Snowball Calculator'!$H$16=$D65,MIN($C65,MAX($Q64-(MIN('Debt Snowball Calculator'!$F$16,$Q64+P65)-P65),0)),0)))</f>
        <v/>
      </c>
      <c r="P65" s="43" t="str">
        <f aca="false">IF($A65="","",$Q64*('Debt Snowball Calculator'!$E$16/12))</f>
        <v/>
      </c>
      <c r="Q65" s="43" t="str">
        <f aca="false">IF($A65="","",MAX($Q64-(O65-P65),0))</f>
        <v/>
      </c>
      <c r="R65" s="43" t="str">
        <f aca="false">IF($A65="","",IF($T64&lt;=0.005,0,MIN('Debt Snowball Calculator'!$F$17,$T64+S65)+IF('Debt Snowball Calculator'!$H$17=$D65,MIN($C65,MAX($T64-(MIN('Debt Snowball Calculator'!$F$17,$T64+S65)-S65),0)),0)))</f>
        <v/>
      </c>
      <c r="S65" s="43" t="str">
        <f aca="false">IF($A65="","",$T64*('Debt Snowball Calculator'!$E$17/12))</f>
        <v/>
      </c>
      <c r="T65" s="43" t="str">
        <f aca="false">IF($A65="","",MAX($T64-(R65-S65),0))</f>
        <v/>
      </c>
      <c r="U65" s="43" t="str">
        <f aca="false">IF($A65="","",IF($W64&lt;=0.005,0,MIN('Debt Snowball Calculator'!$F$18,$W64+V65)+IF('Debt Snowball Calculator'!$H$18=$D65,MIN($C65,MAX($W64-(MIN('Debt Snowball Calculator'!$F$18,$W64+V65)-V65),0)),0)))</f>
        <v/>
      </c>
      <c r="V65" s="43" t="str">
        <f aca="false">IF($A65="","",$W64*('Debt Snowball Calculator'!$E$18/12))</f>
        <v/>
      </c>
      <c r="W65" s="43" t="str">
        <f aca="false">IF($A65="","",MAX($W64-(U65-V65),0))</f>
        <v/>
      </c>
      <c r="X65" s="43" t="str">
        <f aca="false">IF($A65="","",IF($Z64&lt;=0.005,0,MIN('Debt Snowball Calculator'!$F$19,$Z64+Y65)+IF('Debt Snowball Calculator'!$H$19=$D65,MIN($C65,MAX($Z64-(MIN('Debt Snowball Calculator'!$F$19,$Z64+Y65)-Y65),0)),0)))</f>
        <v/>
      </c>
      <c r="Y65" s="43" t="str">
        <f aca="false">IF($A65="","",$Z64*('Debt Snowball Calculator'!$E$19/12))</f>
        <v/>
      </c>
      <c r="Z65" s="43" t="str">
        <f aca="false">IF($A65="","",MAX($Z64-(X65-Y65),0))</f>
        <v/>
      </c>
      <c r="AA65" s="43" t="str">
        <f aca="false">IF($A65="","",IF($AC64&lt;=0.005,0,MIN('Debt Snowball Calculator'!$F$20,$AC64+AB65)+IF('Debt Snowball Calculator'!$H$20=$D65,MIN($C65,MAX($AC64-(MIN('Debt Snowball Calculator'!$F$20,$AC64+AB65)-AB65),0)),0)))</f>
        <v/>
      </c>
      <c r="AB65" s="43" t="str">
        <f aca="false">IF($A65="","",$AC64*('Debt Snowball Calculator'!$E$20/12))</f>
        <v/>
      </c>
      <c r="AC65" s="43" t="str">
        <f aca="false">IF($A65="","",MAX($AC64-(AA65-AB65),0))</f>
        <v/>
      </c>
      <c r="AD65" s="43" t="str">
        <f aca="false">IF($A65="","",IF($AF64&lt;=0.005,0,MIN('Debt Snowball Calculator'!$F$21,$AF64+AE65)+IF('Debt Snowball Calculator'!$H$21=$D65,MIN($C65,MAX($AF64-(MIN('Debt Snowball Calculator'!$F$21,$AF64+AE65)-AE65),0)),0)))</f>
        <v/>
      </c>
      <c r="AE65" s="43" t="str">
        <f aca="false">IF($A65="","",$AF64*('Debt Snowball Calculator'!$E$21/12))</f>
        <v/>
      </c>
      <c r="AF65" s="43" t="str">
        <f aca="false">IF($A65="","",MAX($AF64-(AD65-AE65),0))</f>
        <v/>
      </c>
      <c r="AG65" s="43" t="str">
        <f aca="false">IF($A65="","",IF($AI64&lt;=0.005,0,MIN('Debt Snowball Calculator'!$F$22,$AI64+AH65)+IF('Debt Snowball Calculator'!$H$22=$D65,MIN($C65,MAX($AI64-(MIN('Debt Snowball Calculator'!$F$22,$AI64+AH65)-AH65),0)),0)))</f>
        <v/>
      </c>
      <c r="AH65" s="43" t="str">
        <f aca="false">IF($A65="","",$AI64*('Debt Snowball Calculator'!$E$22/12))</f>
        <v/>
      </c>
      <c r="AI65" s="43" t="str">
        <f aca="false">IF($A65="","",MAX($AI64-(AG65-AH65),0))</f>
        <v/>
      </c>
      <c r="AJ65" s="43" t="str">
        <f aca="false">IF($A65="","",F65+I65+L65+O65+R65+U65+X65+AA65+AD65+AG65)</f>
        <v/>
      </c>
      <c r="AK65" s="43" t="str">
        <f aca="false">IF($A65="","",G65+J65+M65+P65+S65+V65+Y65+AB65+AE65+AH65)</f>
        <v/>
      </c>
      <c r="AL65" s="43" t="str">
        <f aca="false">IF($A65="","",H65+K65+N65+Q65+T65+W65+Z65+AC65+AF65+AI65)</f>
        <v/>
      </c>
    </row>
    <row r="66" customFormat="false" ht="15" hidden="false" customHeight="false" outlineLevel="0" collapsed="false">
      <c r="A66" s="39" t="str">
        <f aca="false">IF($A65="","",IF(AND(ISNUMBER($AL65),$AL65&gt;0.005),$A65+1,""))</f>
        <v/>
      </c>
      <c r="B66" s="40" t="str">
        <f aca="false">IF($A66="","",EDATE('Debt Snowball Calculator'!$C$8,$A66-1))</f>
        <v/>
      </c>
      <c r="C66" s="44" t="str">
        <f aca="false">IF($A66="","",'Debt Snowball Calculator'!$C$7+IF($H65&lt;=0.005,'Debt Snowball Calculator'!$F$13,0)+IF($K65&lt;=0.005,'Debt Snowball Calculator'!$F$14,0)+IF($N65&lt;=0.005,'Debt Snowball Calculator'!$F$15,0)+IF($Q65&lt;=0.005,'Debt Snowball Calculator'!$F$16,0)+IF($T65&lt;=0.005,'Debt Snowball Calculator'!$F$17,0)+IF($W65&lt;=0.005,'Debt Snowball Calculator'!$F$18,0)+IF($Z65&lt;=0.005,'Debt Snowball Calculator'!$F$19,0)+IF($AC65&lt;=0.005,'Debt Snowball Calculator'!$F$20,0)+IF($AF65&lt;=0.005,'Debt Snowball Calculator'!$F$21,0)+IF($AI65&lt;=0.005,'Debt Snowball Calculator'!$F$22,0))</f>
        <v/>
      </c>
      <c r="D66" s="39" t="str">
        <f aca="false">IF($A66="","",MIN(IF($H65&lt;=0.005,99999,'Debt Snowball Calculator'!$H$13),IF($K65&lt;=0.005,99999,'Debt Snowball Calculator'!$H$14),IF($N65&lt;=0.005,99999,'Debt Snowball Calculator'!$H$15),IF($Q65&lt;=0.005,99999,'Debt Snowball Calculator'!$H$16),IF($T65&lt;=0.005,99999,'Debt Snowball Calculator'!$H$17),IF($W65&lt;=0.005,99999,'Debt Snowball Calculator'!$H$18),IF($Z65&lt;=0.005,99999,'Debt Snowball Calculator'!$H$19),IF($AC65&lt;=0.005,99999,'Debt Snowball Calculator'!$H$20),IF($AF65&lt;=0.005,99999,'Debt Snowball Calculator'!$H$21),IF($AI65&lt;=0.005,99999,'Debt Snowball Calculator'!$H$22)))</f>
        <v/>
      </c>
      <c r="E66" s="17" t="str">
        <f aca="false">IF($A66="","",IF($D66&gt;=99999,"— All Paid Off —",INDEX('Debt Snowball Calculator'!$C$13:$C$22,MATCH($D66,'Debt Snowball Calculator'!$H$13:$H$22,0))))</f>
        <v/>
      </c>
      <c r="F66" s="44" t="str">
        <f aca="false">IF($A66="","",IF($H65&lt;=0.005,0,MIN('Debt Snowball Calculator'!$F$13,$H65+G66)+IF('Debt Snowball Calculator'!$H$13=$D66,MIN($C66,MAX($H65-(MIN('Debt Snowball Calculator'!$F$13,$H65+G66)-G66),0)),0)))</f>
        <v/>
      </c>
      <c r="G66" s="44" t="str">
        <f aca="false">IF($A66="","",$H65*('Debt Snowball Calculator'!$E$13/12))</f>
        <v/>
      </c>
      <c r="H66" s="44" t="str">
        <f aca="false">IF($A66="","",MAX($H65-(F66-G66),0))</f>
        <v/>
      </c>
      <c r="I66" s="44" t="str">
        <f aca="false">IF($A66="","",IF($K65&lt;=0.005,0,MIN('Debt Snowball Calculator'!$F$14,$K65+J66)+IF('Debt Snowball Calculator'!$H$14=$D66,MIN($C66,MAX($K65-(MIN('Debt Snowball Calculator'!$F$14,$K65+J66)-J66),0)),0)))</f>
        <v/>
      </c>
      <c r="J66" s="44" t="str">
        <f aca="false">IF($A66="","",$K65*('Debt Snowball Calculator'!$E$14/12))</f>
        <v/>
      </c>
      <c r="K66" s="44" t="str">
        <f aca="false">IF($A66="","",MAX($K65-(I66-J66),0))</f>
        <v/>
      </c>
      <c r="L66" s="44" t="str">
        <f aca="false">IF($A66="","",IF($N65&lt;=0.005,0,MIN('Debt Snowball Calculator'!$F$15,$N65+M66)+IF('Debt Snowball Calculator'!$H$15=$D66,MIN($C66,MAX($N65-(MIN('Debt Snowball Calculator'!$F$15,$N65+M66)-M66),0)),0)))</f>
        <v/>
      </c>
      <c r="M66" s="44" t="str">
        <f aca="false">IF($A66="","",$N65*('Debt Snowball Calculator'!$E$15/12))</f>
        <v/>
      </c>
      <c r="N66" s="44" t="str">
        <f aca="false">IF($A66="","",MAX($N65-(L66-M66),0))</f>
        <v/>
      </c>
      <c r="O66" s="44" t="str">
        <f aca="false">IF($A66="","",IF($Q65&lt;=0.005,0,MIN('Debt Snowball Calculator'!$F$16,$Q65+P66)+IF('Debt Snowball Calculator'!$H$16=$D66,MIN($C66,MAX($Q65-(MIN('Debt Snowball Calculator'!$F$16,$Q65+P66)-P66),0)),0)))</f>
        <v/>
      </c>
      <c r="P66" s="44" t="str">
        <f aca="false">IF($A66="","",$Q65*('Debt Snowball Calculator'!$E$16/12))</f>
        <v/>
      </c>
      <c r="Q66" s="44" t="str">
        <f aca="false">IF($A66="","",MAX($Q65-(O66-P66),0))</f>
        <v/>
      </c>
      <c r="R66" s="44" t="str">
        <f aca="false">IF($A66="","",IF($T65&lt;=0.005,0,MIN('Debt Snowball Calculator'!$F$17,$T65+S66)+IF('Debt Snowball Calculator'!$H$17=$D66,MIN($C66,MAX($T65-(MIN('Debt Snowball Calculator'!$F$17,$T65+S66)-S66),0)),0)))</f>
        <v/>
      </c>
      <c r="S66" s="44" t="str">
        <f aca="false">IF($A66="","",$T65*('Debt Snowball Calculator'!$E$17/12))</f>
        <v/>
      </c>
      <c r="T66" s="44" t="str">
        <f aca="false">IF($A66="","",MAX($T65-(R66-S66),0))</f>
        <v/>
      </c>
      <c r="U66" s="44" t="str">
        <f aca="false">IF($A66="","",IF($W65&lt;=0.005,0,MIN('Debt Snowball Calculator'!$F$18,$W65+V66)+IF('Debt Snowball Calculator'!$H$18=$D66,MIN($C66,MAX($W65-(MIN('Debt Snowball Calculator'!$F$18,$W65+V66)-V66),0)),0)))</f>
        <v/>
      </c>
      <c r="V66" s="44" t="str">
        <f aca="false">IF($A66="","",$W65*('Debt Snowball Calculator'!$E$18/12))</f>
        <v/>
      </c>
      <c r="W66" s="44" t="str">
        <f aca="false">IF($A66="","",MAX($W65-(U66-V66),0))</f>
        <v/>
      </c>
      <c r="X66" s="44" t="str">
        <f aca="false">IF($A66="","",IF($Z65&lt;=0.005,0,MIN('Debt Snowball Calculator'!$F$19,$Z65+Y66)+IF('Debt Snowball Calculator'!$H$19=$D66,MIN($C66,MAX($Z65-(MIN('Debt Snowball Calculator'!$F$19,$Z65+Y66)-Y66),0)),0)))</f>
        <v/>
      </c>
      <c r="Y66" s="44" t="str">
        <f aca="false">IF($A66="","",$Z65*('Debt Snowball Calculator'!$E$19/12))</f>
        <v/>
      </c>
      <c r="Z66" s="44" t="str">
        <f aca="false">IF($A66="","",MAX($Z65-(X66-Y66),0))</f>
        <v/>
      </c>
      <c r="AA66" s="44" t="str">
        <f aca="false">IF($A66="","",IF($AC65&lt;=0.005,0,MIN('Debt Snowball Calculator'!$F$20,$AC65+AB66)+IF('Debt Snowball Calculator'!$H$20=$D66,MIN($C66,MAX($AC65-(MIN('Debt Snowball Calculator'!$F$20,$AC65+AB66)-AB66),0)),0)))</f>
        <v/>
      </c>
      <c r="AB66" s="44" t="str">
        <f aca="false">IF($A66="","",$AC65*('Debt Snowball Calculator'!$E$20/12))</f>
        <v/>
      </c>
      <c r="AC66" s="44" t="str">
        <f aca="false">IF($A66="","",MAX($AC65-(AA66-AB66),0))</f>
        <v/>
      </c>
      <c r="AD66" s="44" t="str">
        <f aca="false">IF($A66="","",IF($AF65&lt;=0.005,0,MIN('Debt Snowball Calculator'!$F$21,$AF65+AE66)+IF('Debt Snowball Calculator'!$H$21=$D66,MIN($C66,MAX($AF65-(MIN('Debt Snowball Calculator'!$F$21,$AF65+AE66)-AE66),0)),0)))</f>
        <v/>
      </c>
      <c r="AE66" s="44" t="str">
        <f aca="false">IF($A66="","",$AF65*('Debt Snowball Calculator'!$E$21/12))</f>
        <v/>
      </c>
      <c r="AF66" s="44" t="str">
        <f aca="false">IF($A66="","",MAX($AF65-(AD66-AE66),0))</f>
        <v/>
      </c>
      <c r="AG66" s="44" t="str">
        <f aca="false">IF($A66="","",IF($AI65&lt;=0.005,0,MIN('Debt Snowball Calculator'!$F$22,$AI65+AH66)+IF('Debt Snowball Calculator'!$H$22=$D66,MIN($C66,MAX($AI65-(MIN('Debt Snowball Calculator'!$F$22,$AI65+AH66)-AH66),0)),0)))</f>
        <v/>
      </c>
      <c r="AH66" s="44" t="str">
        <f aca="false">IF($A66="","",$AI65*('Debt Snowball Calculator'!$E$22/12))</f>
        <v/>
      </c>
      <c r="AI66" s="44" t="str">
        <f aca="false">IF($A66="","",MAX($AI65-(AG66-AH66),0))</f>
        <v/>
      </c>
      <c r="AJ66" s="44" t="str">
        <f aca="false">IF($A66="","",F66+I66+L66+O66+R66+U66+X66+AA66+AD66+AG66)</f>
        <v/>
      </c>
      <c r="AK66" s="44" t="str">
        <f aca="false">IF($A66="","",G66+J66+M66+P66+S66+V66+Y66+AB66+AE66+AH66)</f>
        <v/>
      </c>
      <c r="AL66" s="44" t="str">
        <f aca="false">IF($A66="","",H66+K66+N66+Q66+T66+W66+Z66+AC66+AF66+AI66)</f>
        <v/>
      </c>
    </row>
    <row r="67" customFormat="false" ht="15" hidden="false" customHeight="false" outlineLevel="0" collapsed="false">
      <c r="A67" s="36" t="str">
        <f aca="false">IF($A66="","",IF(AND(ISNUMBER($AL66),$AL66&gt;0.005),$A66+1,""))</f>
        <v/>
      </c>
      <c r="B67" s="37" t="str">
        <f aca="false">IF($A67="","",EDATE('Debt Snowball Calculator'!$C$8,$A67-1))</f>
        <v/>
      </c>
      <c r="C67" s="43" t="str">
        <f aca="false">IF($A67="","",'Debt Snowball Calculator'!$C$7+IF($H66&lt;=0.005,'Debt Snowball Calculator'!$F$13,0)+IF($K66&lt;=0.005,'Debt Snowball Calculator'!$F$14,0)+IF($N66&lt;=0.005,'Debt Snowball Calculator'!$F$15,0)+IF($Q66&lt;=0.005,'Debt Snowball Calculator'!$F$16,0)+IF($T66&lt;=0.005,'Debt Snowball Calculator'!$F$17,0)+IF($W66&lt;=0.005,'Debt Snowball Calculator'!$F$18,0)+IF($Z66&lt;=0.005,'Debt Snowball Calculator'!$F$19,0)+IF($AC66&lt;=0.005,'Debt Snowball Calculator'!$F$20,0)+IF($AF66&lt;=0.005,'Debt Snowball Calculator'!$F$21,0)+IF($AI66&lt;=0.005,'Debt Snowball Calculator'!$F$22,0))</f>
        <v/>
      </c>
      <c r="D67" s="36" t="str">
        <f aca="false">IF($A67="","",MIN(IF($H66&lt;=0.005,99999,'Debt Snowball Calculator'!$H$13),IF($K66&lt;=0.005,99999,'Debt Snowball Calculator'!$H$14),IF($N66&lt;=0.005,99999,'Debt Snowball Calculator'!$H$15),IF($Q66&lt;=0.005,99999,'Debt Snowball Calculator'!$H$16),IF($T66&lt;=0.005,99999,'Debt Snowball Calculator'!$H$17),IF($W66&lt;=0.005,99999,'Debt Snowball Calculator'!$H$18),IF($Z66&lt;=0.005,99999,'Debt Snowball Calculator'!$H$19),IF($AC66&lt;=0.005,99999,'Debt Snowball Calculator'!$H$20),IF($AF66&lt;=0.005,99999,'Debt Snowball Calculator'!$H$21),IF($AI66&lt;=0.005,99999,'Debt Snowball Calculator'!$H$22)))</f>
        <v/>
      </c>
      <c r="E67" s="10" t="str">
        <f aca="false">IF($A67="","",IF($D67&gt;=99999,"— All Paid Off —",INDEX('Debt Snowball Calculator'!$C$13:$C$22,MATCH($D67,'Debt Snowball Calculator'!$H$13:$H$22,0))))</f>
        <v/>
      </c>
      <c r="F67" s="43" t="str">
        <f aca="false">IF($A67="","",IF($H66&lt;=0.005,0,MIN('Debt Snowball Calculator'!$F$13,$H66+G67)+IF('Debt Snowball Calculator'!$H$13=$D67,MIN($C67,MAX($H66-(MIN('Debt Snowball Calculator'!$F$13,$H66+G67)-G67),0)),0)))</f>
        <v/>
      </c>
      <c r="G67" s="43" t="str">
        <f aca="false">IF($A67="","",$H66*('Debt Snowball Calculator'!$E$13/12))</f>
        <v/>
      </c>
      <c r="H67" s="43" t="str">
        <f aca="false">IF($A67="","",MAX($H66-(F67-G67),0))</f>
        <v/>
      </c>
      <c r="I67" s="43" t="str">
        <f aca="false">IF($A67="","",IF($K66&lt;=0.005,0,MIN('Debt Snowball Calculator'!$F$14,$K66+J67)+IF('Debt Snowball Calculator'!$H$14=$D67,MIN($C67,MAX($K66-(MIN('Debt Snowball Calculator'!$F$14,$K66+J67)-J67),0)),0)))</f>
        <v/>
      </c>
      <c r="J67" s="43" t="str">
        <f aca="false">IF($A67="","",$K66*('Debt Snowball Calculator'!$E$14/12))</f>
        <v/>
      </c>
      <c r="K67" s="43" t="str">
        <f aca="false">IF($A67="","",MAX($K66-(I67-J67),0))</f>
        <v/>
      </c>
      <c r="L67" s="43" t="str">
        <f aca="false">IF($A67="","",IF($N66&lt;=0.005,0,MIN('Debt Snowball Calculator'!$F$15,$N66+M67)+IF('Debt Snowball Calculator'!$H$15=$D67,MIN($C67,MAX($N66-(MIN('Debt Snowball Calculator'!$F$15,$N66+M67)-M67),0)),0)))</f>
        <v/>
      </c>
      <c r="M67" s="43" t="str">
        <f aca="false">IF($A67="","",$N66*('Debt Snowball Calculator'!$E$15/12))</f>
        <v/>
      </c>
      <c r="N67" s="43" t="str">
        <f aca="false">IF($A67="","",MAX($N66-(L67-M67),0))</f>
        <v/>
      </c>
      <c r="O67" s="43" t="str">
        <f aca="false">IF($A67="","",IF($Q66&lt;=0.005,0,MIN('Debt Snowball Calculator'!$F$16,$Q66+P67)+IF('Debt Snowball Calculator'!$H$16=$D67,MIN($C67,MAX($Q66-(MIN('Debt Snowball Calculator'!$F$16,$Q66+P67)-P67),0)),0)))</f>
        <v/>
      </c>
      <c r="P67" s="43" t="str">
        <f aca="false">IF($A67="","",$Q66*('Debt Snowball Calculator'!$E$16/12))</f>
        <v/>
      </c>
      <c r="Q67" s="43" t="str">
        <f aca="false">IF($A67="","",MAX($Q66-(O67-P67),0))</f>
        <v/>
      </c>
      <c r="R67" s="43" t="str">
        <f aca="false">IF($A67="","",IF($T66&lt;=0.005,0,MIN('Debt Snowball Calculator'!$F$17,$T66+S67)+IF('Debt Snowball Calculator'!$H$17=$D67,MIN($C67,MAX($T66-(MIN('Debt Snowball Calculator'!$F$17,$T66+S67)-S67),0)),0)))</f>
        <v/>
      </c>
      <c r="S67" s="43" t="str">
        <f aca="false">IF($A67="","",$T66*('Debt Snowball Calculator'!$E$17/12))</f>
        <v/>
      </c>
      <c r="T67" s="43" t="str">
        <f aca="false">IF($A67="","",MAX($T66-(R67-S67),0))</f>
        <v/>
      </c>
      <c r="U67" s="43" t="str">
        <f aca="false">IF($A67="","",IF($W66&lt;=0.005,0,MIN('Debt Snowball Calculator'!$F$18,$W66+V67)+IF('Debt Snowball Calculator'!$H$18=$D67,MIN($C67,MAX($W66-(MIN('Debt Snowball Calculator'!$F$18,$W66+V67)-V67),0)),0)))</f>
        <v/>
      </c>
      <c r="V67" s="43" t="str">
        <f aca="false">IF($A67="","",$W66*('Debt Snowball Calculator'!$E$18/12))</f>
        <v/>
      </c>
      <c r="W67" s="43" t="str">
        <f aca="false">IF($A67="","",MAX($W66-(U67-V67),0))</f>
        <v/>
      </c>
      <c r="X67" s="43" t="str">
        <f aca="false">IF($A67="","",IF($Z66&lt;=0.005,0,MIN('Debt Snowball Calculator'!$F$19,$Z66+Y67)+IF('Debt Snowball Calculator'!$H$19=$D67,MIN($C67,MAX($Z66-(MIN('Debt Snowball Calculator'!$F$19,$Z66+Y67)-Y67),0)),0)))</f>
        <v/>
      </c>
      <c r="Y67" s="43" t="str">
        <f aca="false">IF($A67="","",$Z66*('Debt Snowball Calculator'!$E$19/12))</f>
        <v/>
      </c>
      <c r="Z67" s="43" t="str">
        <f aca="false">IF($A67="","",MAX($Z66-(X67-Y67),0))</f>
        <v/>
      </c>
      <c r="AA67" s="43" t="str">
        <f aca="false">IF($A67="","",IF($AC66&lt;=0.005,0,MIN('Debt Snowball Calculator'!$F$20,$AC66+AB67)+IF('Debt Snowball Calculator'!$H$20=$D67,MIN($C67,MAX($AC66-(MIN('Debt Snowball Calculator'!$F$20,$AC66+AB67)-AB67),0)),0)))</f>
        <v/>
      </c>
      <c r="AB67" s="43" t="str">
        <f aca="false">IF($A67="","",$AC66*('Debt Snowball Calculator'!$E$20/12))</f>
        <v/>
      </c>
      <c r="AC67" s="43" t="str">
        <f aca="false">IF($A67="","",MAX($AC66-(AA67-AB67),0))</f>
        <v/>
      </c>
      <c r="AD67" s="43" t="str">
        <f aca="false">IF($A67="","",IF($AF66&lt;=0.005,0,MIN('Debt Snowball Calculator'!$F$21,$AF66+AE67)+IF('Debt Snowball Calculator'!$H$21=$D67,MIN($C67,MAX($AF66-(MIN('Debt Snowball Calculator'!$F$21,$AF66+AE67)-AE67),0)),0)))</f>
        <v/>
      </c>
      <c r="AE67" s="43" t="str">
        <f aca="false">IF($A67="","",$AF66*('Debt Snowball Calculator'!$E$21/12))</f>
        <v/>
      </c>
      <c r="AF67" s="43" t="str">
        <f aca="false">IF($A67="","",MAX($AF66-(AD67-AE67),0))</f>
        <v/>
      </c>
      <c r="AG67" s="43" t="str">
        <f aca="false">IF($A67="","",IF($AI66&lt;=0.005,0,MIN('Debt Snowball Calculator'!$F$22,$AI66+AH67)+IF('Debt Snowball Calculator'!$H$22=$D67,MIN($C67,MAX($AI66-(MIN('Debt Snowball Calculator'!$F$22,$AI66+AH67)-AH67),0)),0)))</f>
        <v/>
      </c>
      <c r="AH67" s="43" t="str">
        <f aca="false">IF($A67="","",$AI66*('Debt Snowball Calculator'!$E$22/12))</f>
        <v/>
      </c>
      <c r="AI67" s="43" t="str">
        <f aca="false">IF($A67="","",MAX($AI66-(AG67-AH67),0))</f>
        <v/>
      </c>
      <c r="AJ67" s="43" t="str">
        <f aca="false">IF($A67="","",F67+I67+L67+O67+R67+U67+X67+AA67+AD67+AG67)</f>
        <v/>
      </c>
      <c r="AK67" s="43" t="str">
        <f aca="false">IF($A67="","",G67+J67+M67+P67+S67+V67+Y67+AB67+AE67+AH67)</f>
        <v/>
      </c>
      <c r="AL67" s="43" t="str">
        <f aca="false">IF($A67="","",H67+K67+N67+Q67+T67+W67+Z67+AC67+AF67+AI67)</f>
        <v/>
      </c>
    </row>
    <row r="68" customFormat="false" ht="15" hidden="false" customHeight="false" outlineLevel="0" collapsed="false">
      <c r="A68" s="39" t="str">
        <f aca="false">IF($A67="","",IF(AND(ISNUMBER($AL67),$AL67&gt;0.005),$A67+1,""))</f>
        <v/>
      </c>
      <c r="B68" s="40" t="str">
        <f aca="false">IF($A68="","",EDATE('Debt Snowball Calculator'!$C$8,$A68-1))</f>
        <v/>
      </c>
      <c r="C68" s="44" t="str">
        <f aca="false">IF($A68="","",'Debt Snowball Calculator'!$C$7+IF($H67&lt;=0.005,'Debt Snowball Calculator'!$F$13,0)+IF($K67&lt;=0.005,'Debt Snowball Calculator'!$F$14,0)+IF($N67&lt;=0.005,'Debt Snowball Calculator'!$F$15,0)+IF($Q67&lt;=0.005,'Debt Snowball Calculator'!$F$16,0)+IF($T67&lt;=0.005,'Debt Snowball Calculator'!$F$17,0)+IF($W67&lt;=0.005,'Debt Snowball Calculator'!$F$18,0)+IF($Z67&lt;=0.005,'Debt Snowball Calculator'!$F$19,0)+IF($AC67&lt;=0.005,'Debt Snowball Calculator'!$F$20,0)+IF($AF67&lt;=0.005,'Debt Snowball Calculator'!$F$21,0)+IF($AI67&lt;=0.005,'Debt Snowball Calculator'!$F$22,0))</f>
        <v/>
      </c>
      <c r="D68" s="39" t="str">
        <f aca="false">IF($A68="","",MIN(IF($H67&lt;=0.005,99999,'Debt Snowball Calculator'!$H$13),IF($K67&lt;=0.005,99999,'Debt Snowball Calculator'!$H$14),IF($N67&lt;=0.005,99999,'Debt Snowball Calculator'!$H$15),IF($Q67&lt;=0.005,99999,'Debt Snowball Calculator'!$H$16),IF($T67&lt;=0.005,99999,'Debt Snowball Calculator'!$H$17),IF($W67&lt;=0.005,99999,'Debt Snowball Calculator'!$H$18),IF($Z67&lt;=0.005,99999,'Debt Snowball Calculator'!$H$19),IF($AC67&lt;=0.005,99999,'Debt Snowball Calculator'!$H$20),IF($AF67&lt;=0.005,99999,'Debt Snowball Calculator'!$H$21),IF($AI67&lt;=0.005,99999,'Debt Snowball Calculator'!$H$22)))</f>
        <v/>
      </c>
      <c r="E68" s="17" t="str">
        <f aca="false">IF($A68="","",IF($D68&gt;=99999,"— All Paid Off —",INDEX('Debt Snowball Calculator'!$C$13:$C$22,MATCH($D68,'Debt Snowball Calculator'!$H$13:$H$22,0))))</f>
        <v/>
      </c>
      <c r="F68" s="44" t="str">
        <f aca="false">IF($A68="","",IF($H67&lt;=0.005,0,MIN('Debt Snowball Calculator'!$F$13,$H67+G68)+IF('Debt Snowball Calculator'!$H$13=$D68,MIN($C68,MAX($H67-(MIN('Debt Snowball Calculator'!$F$13,$H67+G68)-G68),0)),0)))</f>
        <v/>
      </c>
      <c r="G68" s="44" t="str">
        <f aca="false">IF($A68="","",$H67*('Debt Snowball Calculator'!$E$13/12))</f>
        <v/>
      </c>
      <c r="H68" s="44" t="str">
        <f aca="false">IF($A68="","",MAX($H67-(F68-G68),0))</f>
        <v/>
      </c>
      <c r="I68" s="44" t="str">
        <f aca="false">IF($A68="","",IF($K67&lt;=0.005,0,MIN('Debt Snowball Calculator'!$F$14,$K67+J68)+IF('Debt Snowball Calculator'!$H$14=$D68,MIN($C68,MAX($K67-(MIN('Debt Snowball Calculator'!$F$14,$K67+J68)-J68),0)),0)))</f>
        <v/>
      </c>
      <c r="J68" s="44" t="str">
        <f aca="false">IF($A68="","",$K67*('Debt Snowball Calculator'!$E$14/12))</f>
        <v/>
      </c>
      <c r="K68" s="44" t="str">
        <f aca="false">IF($A68="","",MAX($K67-(I68-J68),0))</f>
        <v/>
      </c>
      <c r="L68" s="44" t="str">
        <f aca="false">IF($A68="","",IF($N67&lt;=0.005,0,MIN('Debt Snowball Calculator'!$F$15,$N67+M68)+IF('Debt Snowball Calculator'!$H$15=$D68,MIN($C68,MAX($N67-(MIN('Debt Snowball Calculator'!$F$15,$N67+M68)-M68),0)),0)))</f>
        <v/>
      </c>
      <c r="M68" s="44" t="str">
        <f aca="false">IF($A68="","",$N67*('Debt Snowball Calculator'!$E$15/12))</f>
        <v/>
      </c>
      <c r="N68" s="44" t="str">
        <f aca="false">IF($A68="","",MAX($N67-(L68-M68),0))</f>
        <v/>
      </c>
      <c r="O68" s="44" t="str">
        <f aca="false">IF($A68="","",IF($Q67&lt;=0.005,0,MIN('Debt Snowball Calculator'!$F$16,$Q67+P68)+IF('Debt Snowball Calculator'!$H$16=$D68,MIN($C68,MAX($Q67-(MIN('Debt Snowball Calculator'!$F$16,$Q67+P68)-P68),0)),0)))</f>
        <v/>
      </c>
      <c r="P68" s="44" t="str">
        <f aca="false">IF($A68="","",$Q67*('Debt Snowball Calculator'!$E$16/12))</f>
        <v/>
      </c>
      <c r="Q68" s="44" t="str">
        <f aca="false">IF($A68="","",MAX($Q67-(O68-P68),0))</f>
        <v/>
      </c>
      <c r="R68" s="44" t="str">
        <f aca="false">IF($A68="","",IF($T67&lt;=0.005,0,MIN('Debt Snowball Calculator'!$F$17,$T67+S68)+IF('Debt Snowball Calculator'!$H$17=$D68,MIN($C68,MAX($T67-(MIN('Debt Snowball Calculator'!$F$17,$T67+S68)-S68),0)),0)))</f>
        <v/>
      </c>
      <c r="S68" s="44" t="str">
        <f aca="false">IF($A68="","",$T67*('Debt Snowball Calculator'!$E$17/12))</f>
        <v/>
      </c>
      <c r="T68" s="44" t="str">
        <f aca="false">IF($A68="","",MAX($T67-(R68-S68),0))</f>
        <v/>
      </c>
      <c r="U68" s="44" t="str">
        <f aca="false">IF($A68="","",IF($W67&lt;=0.005,0,MIN('Debt Snowball Calculator'!$F$18,$W67+V68)+IF('Debt Snowball Calculator'!$H$18=$D68,MIN($C68,MAX($W67-(MIN('Debt Snowball Calculator'!$F$18,$W67+V68)-V68),0)),0)))</f>
        <v/>
      </c>
      <c r="V68" s="44" t="str">
        <f aca="false">IF($A68="","",$W67*('Debt Snowball Calculator'!$E$18/12))</f>
        <v/>
      </c>
      <c r="W68" s="44" t="str">
        <f aca="false">IF($A68="","",MAX($W67-(U68-V68),0))</f>
        <v/>
      </c>
      <c r="X68" s="44" t="str">
        <f aca="false">IF($A68="","",IF($Z67&lt;=0.005,0,MIN('Debt Snowball Calculator'!$F$19,$Z67+Y68)+IF('Debt Snowball Calculator'!$H$19=$D68,MIN($C68,MAX($Z67-(MIN('Debt Snowball Calculator'!$F$19,$Z67+Y68)-Y68),0)),0)))</f>
        <v/>
      </c>
      <c r="Y68" s="44" t="str">
        <f aca="false">IF($A68="","",$Z67*('Debt Snowball Calculator'!$E$19/12))</f>
        <v/>
      </c>
      <c r="Z68" s="44" t="str">
        <f aca="false">IF($A68="","",MAX($Z67-(X68-Y68),0))</f>
        <v/>
      </c>
      <c r="AA68" s="44" t="str">
        <f aca="false">IF($A68="","",IF($AC67&lt;=0.005,0,MIN('Debt Snowball Calculator'!$F$20,$AC67+AB68)+IF('Debt Snowball Calculator'!$H$20=$D68,MIN($C68,MAX($AC67-(MIN('Debt Snowball Calculator'!$F$20,$AC67+AB68)-AB68),0)),0)))</f>
        <v/>
      </c>
      <c r="AB68" s="44" t="str">
        <f aca="false">IF($A68="","",$AC67*('Debt Snowball Calculator'!$E$20/12))</f>
        <v/>
      </c>
      <c r="AC68" s="44" t="str">
        <f aca="false">IF($A68="","",MAX($AC67-(AA68-AB68),0))</f>
        <v/>
      </c>
      <c r="AD68" s="44" t="str">
        <f aca="false">IF($A68="","",IF($AF67&lt;=0.005,0,MIN('Debt Snowball Calculator'!$F$21,$AF67+AE68)+IF('Debt Snowball Calculator'!$H$21=$D68,MIN($C68,MAX($AF67-(MIN('Debt Snowball Calculator'!$F$21,$AF67+AE68)-AE68),0)),0)))</f>
        <v/>
      </c>
      <c r="AE68" s="44" t="str">
        <f aca="false">IF($A68="","",$AF67*('Debt Snowball Calculator'!$E$21/12))</f>
        <v/>
      </c>
      <c r="AF68" s="44" t="str">
        <f aca="false">IF($A68="","",MAX($AF67-(AD68-AE68),0))</f>
        <v/>
      </c>
      <c r="AG68" s="44" t="str">
        <f aca="false">IF($A68="","",IF($AI67&lt;=0.005,0,MIN('Debt Snowball Calculator'!$F$22,$AI67+AH68)+IF('Debt Snowball Calculator'!$H$22=$D68,MIN($C68,MAX($AI67-(MIN('Debt Snowball Calculator'!$F$22,$AI67+AH68)-AH68),0)),0)))</f>
        <v/>
      </c>
      <c r="AH68" s="44" t="str">
        <f aca="false">IF($A68="","",$AI67*('Debt Snowball Calculator'!$E$22/12))</f>
        <v/>
      </c>
      <c r="AI68" s="44" t="str">
        <f aca="false">IF($A68="","",MAX($AI67-(AG68-AH68),0))</f>
        <v/>
      </c>
      <c r="AJ68" s="44" t="str">
        <f aca="false">IF($A68="","",F68+I68+L68+O68+R68+U68+X68+AA68+AD68+AG68)</f>
        <v/>
      </c>
      <c r="AK68" s="44" t="str">
        <f aca="false">IF($A68="","",G68+J68+M68+P68+S68+V68+Y68+AB68+AE68+AH68)</f>
        <v/>
      </c>
      <c r="AL68" s="44" t="str">
        <f aca="false">IF($A68="","",H68+K68+N68+Q68+T68+W68+Z68+AC68+AF68+AI68)</f>
        <v/>
      </c>
    </row>
    <row r="69" customFormat="false" ht="15" hidden="false" customHeight="false" outlineLevel="0" collapsed="false">
      <c r="A69" s="36" t="str">
        <f aca="false">IF($A68="","",IF(AND(ISNUMBER($AL68),$AL68&gt;0.005),$A68+1,""))</f>
        <v/>
      </c>
      <c r="B69" s="37" t="str">
        <f aca="false">IF($A69="","",EDATE('Debt Snowball Calculator'!$C$8,$A69-1))</f>
        <v/>
      </c>
      <c r="C69" s="43" t="str">
        <f aca="false">IF($A69="","",'Debt Snowball Calculator'!$C$7+IF($H68&lt;=0.005,'Debt Snowball Calculator'!$F$13,0)+IF($K68&lt;=0.005,'Debt Snowball Calculator'!$F$14,0)+IF($N68&lt;=0.005,'Debt Snowball Calculator'!$F$15,0)+IF($Q68&lt;=0.005,'Debt Snowball Calculator'!$F$16,0)+IF($T68&lt;=0.005,'Debt Snowball Calculator'!$F$17,0)+IF($W68&lt;=0.005,'Debt Snowball Calculator'!$F$18,0)+IF($Z68&lt;=0.005,'Debt Snowball Calculator'!$F$19,0)+IF($AC68&lt;=0.005,'Debt Snowball Calculator'!$F$20,0)+IF($AF68&lt;=0.005,'Debt Snowball Calculator'!$F$21,0)+IF($AI68&lt;=0.005,'Debt Snowball Calculator'!$F$22,0))</f>
        <v/>
      </c>
      <c r="D69" s="36" t="str">
        <f aca="false">IF($A69="","",MIN(IF($H68&lt;=0.005,99999,'Debt Snowball Calculator'!$H$13),IF($K68&lt;=0.005,99999,'Debt Snowball Calculator'!$H$14),IF($N68&lt;=0.005,99999,'Debt Snowball Calculator'!$H$15),IF($Q68&lt;=0.005,99999,'Debt Snowball Calculator'!$H$16),IF($T68&lt;=0.005,99999,'Debt Snowball Calculator'!$H$17),IF($W68&lt;=0.005,99999,'Debt Snowball Calculator'!$H$18),IF($Z68&lt;=0.005,99999,'Debt Snowball Calculator'!$H$19),IF($AC68&lt;=0.005,99999,'Debt Snowball Calculator'!$H$20),IF($AF68&lt;=0.005,99999,'Debt Snowball Calculator'!$H$21),IF($AI68&lt;=0.005,99999,'Debt Snowball Calculator'!$H$22)))</f>
        <v/>
      </c>
      <c r="E69" s="10" t="str">
        <f aca="false">IF($A69="","",IF($D69&gt;=99999,"— All Paid Off —",INDEX('Debt Snowball Calculator'!$C$13:$C$22,MATCH($D69,'Debt Snowball Calculator'!$H$13:$H$22,0))))</f>
        <v/>
      </c>
      <c r="F69" s="43" t="str">
        <f aca="false">IF($A69="","",IF($H68&lt;=0.005,0,MIN('Debt Snowball Calculator'!$F$13,$H68+G69)+IF('Debt Snowball Calculator'!$H$13=$D69,MIN($C69,MAX($H68-(MIN('Debt Snowball Calculator'!$F$13,$H68+G69)-G69),0)),0)))</f>
        <v/>
      </c>
      <c r="G69" s="43" t="str">
        <f aca="false">IF($A69="","",$H68*('Debt Snowball Calculator'!$E$13/12))</f>
        <v/>
      </c>
      <c r="H69" s="43" t="str">
        <f aca="false">IF($A69="","",MAX($H68-(F69-G69),0))</f>
        <v/>
      </c>
      <c r="I69" s="43" t="str">
        <f aca="false">IF($A69="","",IF($K68&lt;=0.005,0,MIN('Debt Snowball Calculator'!$F$14,$K68+J69)+IF('Debt Snowball Calculator'!$H$14=$D69,MIN($C69,MAX($K68-(MIN('Debt Snowball Calculator'!$F$14,$K68+J69)-J69),0)),0)))</f>
        <v/>
      </c>
      <c r="J69" s="43" t="str">
        <f aca="false">IF($A69="","",$K68*('Debt Snowball Calculator'!$E$14/12))</f>
        <v/>
      </c>
      <c r="K69" s="43" t="str">
        <f aca="false">IF($A69="","",MAX($K68-(I69-J69),0))</f>
        <v/>
      </c>
      <c r="L69" s="43" t="str">
        <f aca="false">IF($A69="","",IF($N68&lt;=0.005,0,MIN('Debt Snowball Calculator'!$F$15,$N68+M69)+IF('Debt Snowball Calculator'!$H$15=$D69,MIN($C69,MAX($N68-(MIN('Debt Snowball Calculator'!$F$15,$N68+M69)-M69),0)),0)))</f>
        <v/>
      </c>
      <c r="M69" s="43" t="str">
        <f aca="false">IF($A69="","",$N68*('Debt Snowball Calculator'!$E$15/12))</f>
        <v/>
      </c>
      <c r="N69" s="43" t="str">
        <f aca="false">IF($A69="","",MAX($N68-(L69-M69),0))</f>
        <v/>
      </c>
      <c r="O69" s="43" t="str">
        <f aca="false">IF($A69="","",IF($Q68&lt;=0.005,0,MIN('Debt Snowball Calculator'!$F$16,$Q68+P69)+IF('Debt Snowball Calculator'!$H$16=$D69,MIN($C69,MAX($Q68-(MIN('Debt Snowball Calculator'!$F$16,$Q68+P69)-P69),0)),0)))</f>
        <v/>
      </c>
      <c r="P69" s="43" t="str">
        <f aca="false">IF($A69="","",$Q68*('Debt Snowball Calculator'!$E$16/12))</f>
        <v/>
      </c>
      <c r="Q69" s="43" t="str">
        <f aca="false">IF($A69="","",MAX($Q68-(O69-P69),0))</f>
        <v/>
      </c>
      <c r="R69" s="43" t="str">
        <f aca="false">IF($A69="","",IF($T68&lt;=0.005,0,MIN('Debt Snowball Calculator'!$F$17,$T68+S69)+IF('Debt Snowball Calculator'!$H$17=$D69,MIN($C69,MAX($T68-(MIN('Debt Snowball Calculator'!$F$17,$T68+S69)-S69),0)),0)))</f>
        <v/>
      </c>
      <c r="S69" s="43" t="str">
        <f aca="false">IF($A69="","",$T68*('Debt Snowball Calculator'!$E$17/12))</f>
        <v/>
      </c>
      <c r="T69" s="43" t="str">
        <f aca="false">IF($A69="","",MAX($T68-(R69-S69),0))</f>
        <v/>
      </c>
      <c r="U69" s="43" t="str">
        <f aca="false">IF($A69="","",IF($W68&lt;=0.005,0,MIN('Debt Snowball Calculator'!$F$18,$W68+V69)+IF('Debt Snowball Calculator'!$H$18=$D69,MIN($C69,MAX($W68-(MIN('Debt Snowball Calculator'!$F$18,$W68+V69)-V69),0)),0)))</f>
        <v/>
      </c>
      <c r="V69" s="43" t="str">
        <f aca="false">IF($A69="","",$W68*('Debt Snowball Calculator'!$E$18/12))</f>
        <v/>
      </c>
      <c r="W69" s="43" t="str">
        <f aca="false">IF($A69="","",MAX($W68-(U69-V69),0))</f>
        <v/>
      </c>
      <c r="X69" s="43" t="str">
        <f aca="false">IF($A69="","",IF($Z68&lt;=0.005,0,MIN('Debt Snowball Calculator'!$F$19,$Z68+Y69)+IF('Debt Snowball Calculator'!$H$19=$D69,MIN($C69,MAX($Z68-(MIN('Debt Snowball Calculator'!$F$19,$Z68+Y69)-Y69),0)),0)))</f>
        <v/>
      </c>
      <c r="Y69" s="43" t="str">
        <f aca="false">IF($A69="","",$Z68*('Debt Snowball Calculator'!$E$19/12))</f>
        <v/>
      </c>
      <c r="Z69" s="43" t="str">
        <f aca="false">IF($A69="","",MAX($Z68-(X69-Y69),0))</f>
        <v/>
      </c>
      <c r="AA69" s="43" t="str">
        <f aca="false">IF($A69="","",IF($AC68&lt;=0.005,0,MIN('Debt Snowball Calculator'!$F$20,$AC68+AB69)+IF('Debt Snowball Calculator'!$H$20=$D69,MIN($C69,MAX($AC68-(MIN('Debt Snowball Calculator'!$F$20,$AC68+AB69)-AB69),0)),0)))</f>
        <v/>
      </c>
      <c r="AB69" s="43" t="str">
        <f aca="false">IF($A69="","",$AC68*('Debt Snowball Calculator'!$E$20/12))</f>
        <v/>
      </c>
      <c r="AC69" s="43" t="str">
        <f aca="false">IF($A69="","",MAX($AC68-(AA69-AB69),0))</f>
        <v/>
      </c>
      <c r="AD69" s="43" t="str">
        <f aca="false">IF($A69="","",IF($AF68&lt;=0.005,0,MIN('Debt Snowball Calculator'!$F$21,$AF68+AE69)+IF('Debt Snowball Calculator'!$H$21=$D69,MIN($C69,MAX($AF68-(MIN('Debt Snowball Calculator'!$F$21,$AF68+AE69)-AE69),0)),0)))</f>
        <v/>
      </c>
      <c r="AE69" s="43" t="str">
        <f aca="false">IF($A69="","",$AF68*('Debt Snowball Calculator'!$E$21/12))</f>
        <v/>
      </c>
      <c r="AF69" s="43" t="str">
        <f aca="false">IF($A69="","",MAX($AF68-(AD69-AE69),0))</f>
        <v/>
      </c>
      <c r="AG69" s="43" t="str">
        <f aca="false">IF($A69="","",IF($AI68&lt;=0.005,0,MIN('Debt Snowball Calculator'!$F$22,$AI68+AH69)+IF('Debt Snowball Calculator'!$H$22=$D69,MIN($C69,MAX($AI68-(MIN('Debt Snowball Calculator'!$F$22,$AI68+AH69)-AH69),0)),0)))</f>
        <v/>
      </c>
      <c r="AH69" s="43" t="str">
        <f aca="false">IF($A69="","",$AI68*('Debt Snowball Calculator'!$E$22/12))</f>
        <v/>
      </c>
      <c r="AI69" s="43" t="str">
        <f aca="false">IF($A69="","",MAX($AI68-(AG69-AH69),0))</f>
        <v/>
      </c>
      <c r="AJ69" s="43" t="str">
        <f aca="false">IF($A69="","",F69+I69+L69+O69+R69+U69+X69+AA69+AD69+AG69)</f>
        <v/>
      </c>
      <c r="AK69" s="43" t="str">
        <f aca="false">IF($A69="","",G69+J69+M69+P69+S69+V69+Y69+AB69+AE69+AH69)</f>
        <v/>
      </c>
      <c r="AL69" s="43" t="str">
        <f aca="false">IF($A69="","",H69+K69+N69+Q69+T69+W69+Z69+AC69+AF69+AI69)</f>
        <v/>
      </c>
    </row>
    <row r="70" customFormat="false" ht="15" hidden="false" customHeight="false" outlineLevel="0" collapsed="false">
      <c r="A70" s="39" t="str">
        <f aca="false">IF($A69="","",IF(AND(ISNUMBER($AL69),$AL69&gt;0.005),$A69+1,""))</f>
        <v/>
      </c>
      <c r="B70" s="40" t="str">
        <f aca="false">IF($A70="","",EDATE('Debt Snowball Calculator'!$C$8,$A70-1))</f>
        <v/>
      </c>
      <c r="C70" s="44" t="str">
        <f aca="false">IF($A70="","",'Debt Snowball Calculator'!$C$7+IF($H69&lt;=0.005,'Debt Snowball Calculator'!$F$13,0)+IF($K69&lt;=0.005,'Debt Snowball Calculator'!$F$14,0)+IF($N69&lt;=0.005,'Debt Snowball Calculator'!$F$15,0)+IF($Q69&lt;=0.005,'Debt Snowball Calculator'!$F$16,0)+IF($T69&lt;=0.005,'Debt Snowball Calculator'!$F$17,0)+IF($W69&lt;=0.005,'Debt Snowball Calculator'!$F$18,0)+IF($Z69&lt;=0.005,'Debt Snowball Calculator'!$F$19,0)+IF($AC69&lt;=0.005,'Debt Snowball Calculator'!$F$20,0)+IF($AF69&lt;=0.005,'Debt Snowball Calculator'!$F$21,0)+IF($AI69&lt;=0.005,'Debt Snowball Calculator'!$F$22,0))</f>
        <v/>
      </c>
      <c r="D70" s="39" t="str">
        <f aca="false">IF($A70="","",MIN(IF($H69&lt;=0.005,99999,'Debt Snowball Calculator'!$H$13),IF($K69&lt;=0.005,99999,'Debt Snowball Calculator'!$H$14),IF($N69&lt;=0.005,99999,'Debt Snowball Calculator'!$H$15),IF($Q69&lt;=0.005,99999,'Debt Snowball Calculator'!$H$16),IF($T69&lt;=0.005,99999,'Debt Snowball Calculator'!$H$17),IF($W69&lt;=0.005,99999,'Debt Snowball Calculator'!$H$18),IF($Z69&lt;=0.005,99999,'Debt Snowball Calculator'!$H$19),IF($AC69&lt;=0.005,99999,'Debt Snowball Calculator'!$H$20),IF($AF69&lt;=0.005,99999,'Debt Snowball Calculator'!$H$21),IF($AI69&lt;=0.005,99999,'Debt Snowball Calculator'!$H$22)))</f>
        <v/>
      </c>
      <c r="E70" s="17" t="str">
        <f aca="false">IF($A70="","",IF($D70&gt;=99999,"— All Paid Off —",INDEX('Debt Snowball Calculator'!$C$13:$C$22,MATCH($D70,'Debt Snowball Calculator'!$H$13:$H$22,0))))</f>
        <v/>
      </c>
      <c r="F70" s="44" t="str">
        <f aca="false">IF($A70="","",IF($H69&lt;=0.005,0,MIN('Debt Snowball Calculator'!$F$13,$H69+G70)+IF('Debt Snowball Calculator'!$H$13=$D70,MIN($C70,MAX($H69-(MIN('Debt Snowball Calculator'!$F$13,$H69+G70)-G70),0)),0)))</f>
        <v/>
      </c>
      <c r="G70" s="44" t="str">
        <f aca="false">IF($A70="","",$H69*('Debt Snowball Calculator'!$E$13/12))</f>
        <v/>
      </c>
      <c r="H70" s="44" t="str">
        <f aca="false">IF($A70="","",MAX($H69-(F70-G70),0))</f>
        <v/>
      </c>
      <c r="I70" s="44" t="str">
        <f aca="false">IF($A70="","",IF($K69&lt;=0.005,0,MIN('Debt Snowball Calculator'!$F$14,$K69+J70)+IF('Debt Snowball Calculator'!$H$14=$D70,MIN($C70,MAX($K69-(MIN('Debt Snowball Calculator'!$F$14,$K69+J70)-J70),0)),0)))</f>
        <v/>
      </c>
      <c r="J70" s="44" t="str">
        <f aca="false">IF($A70="","",$K69*('Debt Snowball Calculator'!$E$14/12))</f>
        <v/>
      </c>
      <c r="K70" s="44" t="str">
        <f aca="false">IF($A70="","",MAX($K69-(I70-J70),0))</f>
        <v/>
      </c>
      <c r="L70" s="44" t="str">
        <f aca="false">IF($A70="","",IF($N69&lt;=0.005,0,MIN('Debt Snowball Calculator'!$F$15,$N69+M70)+IF('Debt Snowball Calculator'!$H$15=$D70,MIN($C70,MAX($N69-(MIN('Debt Snowball Calculator'!$F$15,$N69+M70)-M70),0)),0)))</f>
        <v/>
      </c>
      <c r="M70" s="44" t="str">
        <f aca="false">IF($A70="","",$N69*('Debt Snowball Calculator'!$E$15/12))</f>
        <v/>
      </c>
      <c r="N70" s="44" t="str">
        <f aca="false">IF($A70="","",MAX($N69-(L70-M70),0))</f>
        <v/>
      </c>
      <c r="O70" s="44" t="str">
        <f aca="false">IF($A70="","",IF($Q69&lt;=0.005,0,MIN('Debt Snowball Calculator'!$F$16,$Q69+P70)+IF('Debt Snowball Calculator'!$H$16=$D70,MIN($C70,MAX($Q69-(MIN('Debt Snowball Calculator'!$F$16,$Q69+P70)-P70),0)),0)))</f>
        <v/>
      </c>
      <c r="P70" s="44" t="str">
        <f aca="false">IF($A70="","",$Q69*('Debt Snowball Calculator'!$E$16/12))</f>
        <v/>
      </c>
      <c r="Q70" s="44" t="str">
        <f aca="false">IF($A70="","",MAX($Q69-(O70-P70),0))</f>
        <v/>
      </c>
      <c r="R70" s="44" t="str">
        <f aca="false">IF($A70="","",IF($T69&lt;=0.005,0,MIN('Debt Snowball Calculator'!$F$17,$T69+S70)+IF('Debt Snowball Calculator'!$H$17=$D70,MIN($C70,MAX($T69-(MIN('Debt Snowball Calculator'!$F$17,$T69+S70)-S70),0)),0)))</f>
        <v/>
      </c>
      <c r="S70" s="44" t="str">
        <f aca="false">IF($A70="","",$T69*('Debt Snowball Calculator'!$E$17/12))</f>
        <v/>
      </c>
      <c r="T70" s="44" t="str">
        <f aca="false">IF($A70="","",MAX($T69-(R70-S70),0))</f>
        <v/>
      </c>
      <c r="U70" s="44" t="str">
        <f aca="false">IF($A70="","",IF($W69&lt;=0.005,0,MIN('Debt Snowball Calculator'!$F$18,$W69+V70)+IF('Debt Snowball Calculator'!$H$18=$D70,MIN($C70,MAX($W69-(MIN('Debt Snowball Calculator'!$F$18,$W69+V70)-V70),0)),0)))</f>
        <v/>
      </c>
      <c r="V70" s="44" t="str">
        <f aca="false">IF($A70="","",$W69*('Debt Snowball Calculator'!$E$18/12))</f>
        <v/>
      </c>
      <c r="W70" s="44" t="str">
        <f aca="false">IF($A70="","",MAX($W69-(U70-V70),0))</f>
        <v/>
      </c>
      <c r="X70" s="44" t="str">
        <f aca="false">IF($A70="","",IF($Z69&lt;=0.005,0,MIN('Debt Snowball Calculator'!$F$19,$Z69+Y70)+IF('Debt Snowball Calculator'!$H$19=$D70,MIN($C70,MAX($Z69-(MIN('Debt Snowball Calculator'!$F$19,$Z69+Y70)-Y70),0)),0)))</f>
        <v/>
      </c>
      <c r="Y70" s="44" t="str">
        <f aca="false">IF($A70="","",$Z69*('Debt Snowball Calculator'!$E$19/12))</f>
        <v/>
      </c>
      <c r="Z70" s="44" t="str">
        <f aca="false">IF($A70="","",MAX($Z69-(X70-Y70),0))</f>
        <v/>
      </c>
      <c r="AA70" s="44" t="str">
        <f aca="false">IF($A70="","",IF($AC69&lt;=0.005,0,MIN('Debt Snowball Calculator'!$F$20,$AC69+AB70)+IF('Debt Snowball Calculator'!$H$20=$D70,MIN($C70,MAX($AC69-(MIN('Debt Snowball Calculator'!$F$20,$AC69+AB70)-AB70),0)),0)))</f>
        <v/>
      </c>
      <c r="AB70" s="44" t="str">
        <f aca="false">IF($A70="","",$AC69*('Debt Snowball Calculator'!$E$20/12))</f>
        <v/>
      </c>
      <c r="AC70" s="44" t="str">
        <f aca="false">IF($A70="","",MAX($AC69-(AA70-AB70),0))</f>
        <v/>
      </c>
      <c r="AD70" s="44" t="str">
        <f aca="false">IF($A70="","",IF($AF69&lt;=0.005,0,MIN('Debt Snowball Calculator'!$F$21,$AF69+AE70)+IF('Debt Snowball Calculator'!$H$21=$D70,MIN($C70,MAX($AF69-(MIN('Debt Snowball Calculator'!$F$21,$AF69+AE70)-AE70),0)),0)))</f>
        <v/>
      </c>
      <c r="AE70" s="44" t="str">
        <f aca="false">IF($A70="","",$AF69*('Debt Snowball Calculator'!$E$21/12))</f>
        <v/>
      </c>
      <c r="AF70" s="44" t="str">
        <f aca="false">IF($A70="","",MAX($AF69-(AD70-AE70),0))</f>
        <v/>
      </c>
      <c r="AG70" s="44" t="str">
        <f aca="false">IF($A70="","",IF($AI69&lt;=0.005,0,MIN('Debt Snowball Calculator'!$F$22,$AI69+AH70)+IF('Debt Snowball Calculator'!$H$22=$D70,MIN($C70,MAX($AI69-(MIN('Debt Snowball Calculator'!$F$22,$AI69+AH70)-AH70),0)),0)))</f>
        <v/>
      </c>
      <c r="AH70" s="44" t="str">
        <f aca="false">IF($A70="","",$AI69*('Debt Snowball Calculator'!$E$22/12))</f>
        <v/>
      </c>
      <c r="AI70" s="44" t="str">
        <f aca="false">IF($A70="","",MAX($AI69-(AG70-AH70),0))</f>
        <v/>
      </c>
      <c r="AJ70" s="44" t="str">
        <f aca="false">IF($A70="","",F70+I70+L70+O70+R70+U70+X70+AA70+AD70+AG70)</f>
        <v/>
      </c>
      <c r="AK70" s="44" t="str">
        <f aca="false">IF($A70="","",G70+J70+M70+P70+S70+V70+Y70+AB70+AE70+AH70)</f>
        <v/>
      </c>
      <c r="AL70" s="44" t="str">
        <f aca="false">IF($A70="","",H70+K70+N70+Q70+T70+W70+Z70+AC70+AF70+AI70)</f>
        <v/>
      </c>
    </row>
    <row r="71" customFormat="false" ht="15" hidden="false" customHeight="false" outlineLevel="0" collapsed="false">
      <c r="A71" s="36" t="str">
        <f aca="false">IF($A70="","",IF(AND(ISNUMBER($AL70),$AL70&gt;0.005),$A70+1,""))</f>
        <v/>
      </c>
      <c r="B71" s="37" t="str">
        <f aca="false">IF($A71="","",EDATE('Debt Snowball Calculator'!$C$8,$A71-1))</f>
        <v/>
      </c>
      <c r="C71" s="43" t="str">
        <f aca="false">IF($A71="","",'Debt Snowball Calculator'!$C$7+IF($H70&lt;=0.005,'Debt Snowball Calculator'!$F$13,0)+IF($K70&lt;=0.005,'Debt Snowball Calculator'!$F$14,0)+IF($N70&lt;=0.005,'Debt Snowball Calculator'!$F$15,0)+IF($Q70&lt;=0.005,'Debt Snowball Calculator'!$F$16,0)+IF($T70&lt;=0.005,'Debt Snowball Calculator'!$F$17,0)+IF($W70&lt;=0.005,'Debt Snowball Calculator'!$F$18,0)+IF($Z70&lt;=0.005,'Debt Snowball Calculator'!$F$19,0)+IF($AC70&lt;=0.005,'Debt Snowball Calculator'!$F$20,0)+IF($AF70&lt;=0.005,'Debt Snowball Calculator'!$F$21,0)+IF($AI70&lt;=0.005,'Debt Snowball Calculator'!$F$22,0))</f>
        <v/>
      </c>
      <c r="D71" s="36" t="str">
        <f aca="false">IF($A71="","",MIN(IF($H70&lt;=0.005,99999,'Debt Snowball Calculator'!$H$13),IF($K70&lt;=0.005,99999,'Debt Snowball Calculator'!$H$14),IF($N70&lt;=0.005,99999,'Debt Snowball Calculator'!$H$15),IF($Q70&lt;=0.005,99999,'Debt Snowball Calculator'!$H$16),IF($T70&lt;=0.005,99999,'Debt Snowball Calculator'!$H$17),IF($W70&lt;=0.005,99999,'Debt Snowball Calculator'!$H$18),IF($Z70&lt;=0.005,99999,'Debt Snowball Calculator'!$H$19),IF($AC70&lt;=0.005,99999,'Debt Snowball Calculator'!$H$20),IF($AF70&lt;=0.005,99999,'Debt Snowball Calculator'!$H$21),IF($AI70&lt;=0.005,99999,'Debt Snowball Calculator'!$H$22)))</f>
        <v/>
      </c>
      <c r="E71" s="10" t="str">
        <f aca="false">IF($A71="","",IF($D71&gt;=99999,"— All Paid Off —",INDEX('Debt Snowball Calculator'!$C$13:$C$22,MATCH($D71,'Debt Snowball Calculator'!$H$13:$H$22,0))))</f>
        <v/>
      </c>
      <c r="F71" s="43" t="str">
        <f aca="false">IF($A71="","",IF($H70&lt;=0.005,0,MIN('Debt Snowball Calculator'!$F$13,$H70+G71)+IF('Debt Snowball Calculator'!$H$13=$D71,MIN($C71,MAX($H70-(MIN('Debt Snowball Calculator'!$F$13,$H70+G71)-G71),0)),0)))</f>
        <v/>
      </c>
      <c r="G71" s="43" t="str">
        <f aca="false">IF($A71="","",$H70*('Debt Snowball Calculator'!$E$13/12))</f>
        <v/>
      </c>
      <c r="H71" s="43" t="str">
        <f aca="false">IF($A71="","",MAX($H70-(F71-G71),0))</f>
        <v/>
      </c>
      <c r="I71" s="43" t="str">
        <f aca="false">IF($A71="","",IF($K70&lt;=0.005,0,MIN('Debt Snowball Calculator'!$F$14,$K70+J71)+IF('Debt Snowball Calculator'!$H$14=$D71,MIN($C71,MAX($K70-(MIN('Debt Snowball Calculator'!$F$14,$K70+J71)-J71),0)),0)))</f>
        <v/>
      </c>
      <c r="J71" s="43" t="str">
        <f aca="false">IF($A71="","",$K70*('Debt Snowball Calculator'!$E$14/12))</f>
        <v/>
      </c>
      <c r="K71" s="43" t="str">
        <f aca="false">IF($A71="","",MAX($K70-(I71-J71),0))</f>
        <v/>
      </c>
      <c r="L71" s="43" t="str">
        <f aca="false">IF($A71="","",IF($N70&lt;=0.005,0,MIN('Debt Snowball Calculator'!$F$15,$N70+M71)+IF('Debt Snowball Calculator'!$H$15=$D71,MIN($C71,MAX($N70-(MIN('Debt Snowball Calculator'!$F$15,$N70+M71)-M71),0)),0)))</f>
        <v/>
      </c>
      <c r="M71" s="43" t="str">
        <f aca="false">IF($A71="","",$N70*('Debt Snowball Calculator'!$E$15/12))</f>
        <v/>
      </c>
      <c r="N71" s="43" t="str">
        <f aca="false">IF($A71="","",MAX($N70-(L71-M71),0))</f>
        <v/>
      </c>
      <c r="O71" s="43" t="str">
        <f aca="false">IF($A71="","",IF($Q70&lt;=0.005,0,MIN('Debt Snowball Calculator'!$F$16,$Q70+P71)+IF('Debt Snowball Calculator'!$H$16=$D71,MIN($C71,MAX($Q70-(MIN('Debt Snowball Calculator'!$F$16,$Q70+P71)-P71),0)),0)))</f>
        <v/>
      </c>
      <c r="P71" s="43" t="str">
        <f aca="false">IF($A71="","",$Q70*('Debt Snowball Calculator'!$E$16/12))</f>
        <v/>
      </c>
      <c r="Q71" s="43" t="str">
        <f aca="false">IF($A71="","",MAX($Q70-(O71-P71),0))</f>
        <v/>
      </c>
      <c r="R71" s="43" t="str">
        <f aca="false">IF($A71="","",IF($T70&lt;=0.005,0,MIN('Debt Snowball Calculator'!$F$17,$T70+S71)+IF('Debt Snowball Calculator'!$H$17=$D71,MIN($C71,MAX($T70-(MIN('Debt Snowball Calculator'!$F$17,$T70+S71)-S71),0)),0)))</f>
        <v/>
      </c>
      <c r="S71" s="43" t="str">
        <f aca="false">IF($A71="","",$T70*('Debt Snowball Calculator'!$E$17/12))</f>
        <v/>
      </c>
      <c r="T71" s="43" t="str">
        <f aca="false">IF($A71="","",MAX($T70-(R71-S71),0))</f>
        <v/>
      </c>
      <c r="U71" s="43" t="str">
        <f aca="false">IF($A71="","",IF($W70&lt;=0.005,0,MIN('Debt Snowball Calculator'!$F$18,$W70+V71)+IF('Debt Snowball Calculator'!$H$18=$D71,MIN($C71,MAX($W70-(MIN('Debt Snowball Calculator'!$F$18,$W70+V71)-V71),0)),0)))</f>
        <v/>
      </c>
      <c r="V71" s="43" t="str">
        <f aca="false">IF($A71="","",$W70*('Debt Snowball Calculator'!$E$18/12))</f>
        <v/>
      </c>
      <c r="W71" s="43" t="str">
        <f aca="false">IF($A71="","",MAX($W70-(U71-V71),0))</f>
        <v/>
      </c>
      <c r="X71" s="43" t="str">
        <f aca="false">IF($A71="","",IF($Z70&lt;=0.005,0,MIN('Debt Snowball Calculator'!$F$19,$Z70+Y71)+IF('Debt Snowball Calculator'!$H$19=$D71,MIN($C71,MAX($Z70-(MIN('Debt Snowball Calculator'!$F$19,$Z70+Y71)-Y71),0)),0)))</f>
        <v/>
      </c>
      <c r="Y71" s="43" t="str">
        <f aca="false">IF($A71="","",$Z70*('Debt Snowball Calculator'!$E$19/12))</f>
        <v/>
      </c>
      <c r="Z71" s="43" t="str">
        <f aca="false">IF($A71="","",MAX($Z70-(X71-Y71),0))</f>
        <v/>
      </c>
      <c r="AA71" s="43" t="str">
        <f aca="false">IF($A71="","",IF($AC70&lt;=0.005,0,MIN('Debt Snowball Calculator'!$F$20,$AC70+AB71)+IF('Debt Snowball Calculator'!$H$20=$D71,MIN($C71,MAX($AC70-(MIN('Debt Snowball Calculator'!$F$20,$AC70+AB71)-AB71),0)),0)))</f>
        <v/>
      </c>
      <c r="AB71" s="43" t="str">
        <f aca="false">IF($A71="","",$AC70*('Debt Snowball Calculator'!$E$20/12))</f>
        <v/>
      </c>
      <c r="AC71" s="43" t="str">
        <f aca="false">IF($A71="","",MAX($AC70-(AA71-AB71),0))</f>
        <v/>
      </c>
      <c r="AD71" s="43" t="str">
        <f aca="false">IF($A71="","",IF($AF70&lt;=0.005,0,MIN('Debt Snowball Calculator'!$F$21,$AF70+AE71)+IF('Debt Snowball Calculator'!$H$21=$D71,MIN($C71,MAX($AF70-(MIN('Debt Snowball Calculator'!$F$21,$AF70+AE71)-AE71),0)),0)))</f>
        <v/>
      </c>
      <c r="AE71" s="43" t="str">
        <f aca="false">IF($A71="","",$AF70*('Debt Snowball Calculator'!$E$21/12))</f>
        <v/>
      </c>
      <c r="AF71" s="43" t="str">
        <f aca="false">IF($A71="","",MAX($AF70-(AD71-AE71),0))</f>
        <v/>
      </c>
      <c r="AG71" s="43" t="str">
        <f aca="false">IF($A71="","",IF($AI70&lt;=0.005,0,MIN('Debt Snowball Calculator'!$F$22,$AI70+AH71)+IF('Debt Snowball Calculator'!$H$22=$D71,MIN($C71,MAX($AI70-(MIN('Debt Snowball Calculator'!$F$22,$AI70+AH71)-AH71),0)),0)))</f>
        <v/>
      </c>
      <c r="AH71" s="43" t="str">
        <f aca="false">IF($A71="","",$AI70*('Debt Snowball Calculator'!$E$22/12))</f>
        <v/>
      </c>
      <c r="AI71" s="43" t="str">
        <f aca="false">IF($A71="","",MAX($AI70-(AG71-AH71),0))</f>
        <v/>
      </c>
      <c r="AJ71" s="43" t="str">
        <f aca="false">IF($A71="","",F71+I71+L71+O71+R71+U71+X71+AA71+AD71+AG71)</f>
        <v/>
      </c>
      <c r="AK71" s="43" t="str">
        <f aca="false">IF($A71="","",G71+J71+M71+P71+S71+V71+Y71+AB71+AE71+AH71)</f>
        <v/>
      </c>
      <c r="AL71" s="43" t="str">
        <f aca="false">IF($A71="","",H71+K71+N71+Q71+T71+W71+Z71+AC71+AF71+AI71)</f>
        <v/>
      </c>
    </row>
    <row r="72" customFormat="false" ht="15" hidden="false" customHeight="false" outlineLevel="0" collapsed="false">
      <c r="A72" s="39" t="str">
        <f aca="false">IF($A71="","",IF(AND(ISNUMBER($AL71),$AL71&gt;0.005),$A71+1,""))</f>
        <v/>
      </c>
      <c r="B72" s="40" t="str">
        <f aca="false">IF($A72="","",EDATE('Debt Snowball Calculator'!$C$8,$A72-1))</f>
        <v/>
      </c>
      <c r="C72" s="44" t="str">
        <f aca="false">IF($A72="","",'Debt Snowball Calculator'!$C$7+IF($H71&lt;=0.005,'Debt Snowball Calculator'!$F$13,0)+IF($K71&lt;=0.005,'Debt Snowball Calculator'!$F$14,0)+IF($N71&lt;=0.005,'Debt Snowball Calculator'!$F$15,0)+IF($Q71&lt;=0.005,'Debt Snowball Calculator'!$F$16,0)+IF($T71&lt;=0.005,'Debt Snowball Calculator'!$F$17,0)+IF($W71&lt;=0.005,'Debt Snowball Calculator'!$F$18,0)+IF($Z71&lt;=0.005,'Debt Snowball Calculator'!$F$19,0)+IF($AC71&lt;=0.005,'Debt Snowball Calculator'!$F$20,0)+IF($AF71&lt;=0.005,'Debt Snowball Calculator'!$F$21,0)+IF($AI71&lt;=0.005,'Debt Snowball Calculator'!$F$22,0))</f>
        <v/>
      </c>
      <c r="D72" s="39" t="str">
        <f aca="false">IF($A72="","",MIN(IF($H71&lt;=0.005,99999,'Debt Snowball Calculator'!$H$13),IF($K71&lt;=0.005,99999,'Debt Snowball Calculator'!$H$14),IF($N71&lt;=0.005,99999,'Debt Snowball Calculator'!$H$15),IF($Q71&lt;=0.005,99999,'Debt Snowball Calculator'!$H$16),IF($T71&lt;=0.005,99999,'Debt Snowball Calculator'!$H$17),IF($W71&lt;=0.005,99999,'Debt Snowball Calculator'!$H$18),IF($Z71&lt;=0.005,99999,'Debt Snowball Calculator'!$H$19),IF($AC71&lt;=0.005,99999,'Debt Snowball Calculator'!$H$20),IF($AF71&lt;=0.005,99999,'Debt Snowball Calculator'!$H$21),IF($AI71&lt;=0.005,99999,'Debt Snowball Calculator'!$H$22)))</f>
        <v/>
      </c>
      <c r="E72" s="17" t="str">
        <f aca="false">IF($A72="","",IF($D72&gt;=99999,"— All Paid Off —",INDEX('Debt Snowball Calculator'!$C$13:$C$22,MATCH($D72,'Debt Snowball Calculator'!$H$13:$H$22,0))))</f>
        <v/>
      </c>
      <c r="F72" s="44" t="str">
        <f aca="false">IF($A72="","",IF($H71&lt;=0.005,0,MIN('Debt Snowball Calculator'!$F$13,$H71+G72)+IF('Debt Snowball Calculator'!$H$13=$D72,MIN($C72,MAX($H71-(MIN('Debt Snowball Calculator'!$F$13,$H71+G72)-G72),0)),0)))</f>
        <v/>
      </c>
      <c r="G72" s="44" t="str">
        <f aca="false">IF($A72="","",$H71*('Debt Snowball Calculator'!$E$13/12))</f>
        <v/>
      </c>
      <c r="H72" s="44" t="str">
        <f aca="false">IF($A72="","",MAX($H71-(F72-G72),0))</f>
        <v/>
      </c>
      <c r="I72" s="44" t="str">
        <f aca="false">IF($A72="","",IF($K71&lt;=0.005,0,MIN('Debt Snowball Calculator'!$F$14,$K71+J72)+IF('Debt Snowball Calculator'!$H$14=$D72,MIN($C72,MAX($K71-(MIN('Debt Snowball Calculator'!$F$14,$K71+J72)-J72),0)),0)))</f>
        <v/>
      </c>
      <c r="J72" s="44" t="str">
        <f aca="false">IF($A72="","",$K71*('Debt Snowball Calculator'!$E$14/12))</f>
        <v/>
      </c>
      <c r="K72" s="44" t="str">
        <f aca="false">IF($A72="","",MAX($K71-(I72-J72),0))</f>
        <v/>
      </c>
      <c r="L72" s="44" t="str">
        <f aca="false">IF($A72="","",IF($N71&lt;=0.005,0,MIN('Debt Snowball Calculator'!$F$15,$N71+M72)+IF('Debt Snowball Calculator'!$H$15=$D72,MIN($C72,MAX($N71-(MIN('Debt Snowball Calculator'!$F$15,$N71+M72)-M72),0)),0)))</f>
        <v/>
      </c>
      <c r="M72" s="44" t="str">
        <f aca="false">IF($A72="","",$N71*('Debt Snowball Calculator'!$E$15/12))</f>
        <v/>
      </c>
      <c r="N72" s="44" t="str">
        <f aca="false">IF($A72="","",MAX($N71-(L72-M72),0))</f>
        <v/>
      </c>
      <c r="O72" s="44" t="str">
        <f aca="false">IF($A72="","",IF($Q71&lt;=0.005,0,MIN('Debt Snowball Calculator'!$F$16,$Q71+P72)+IF('Debt Snowball Calculator'!$H$16=$D72,MIN($C72,MAX($Q71-(MIN('Debt Snowball Calculator'!$F$16,$Q71+P72)-P72),0)),0)))</f>
        <v/>
      </c>
      <c r="P72" s="44" t="str">
        <f aca="false">IF($A72="","",$Q71*('Debt Snowball Calculator'!$E$16/12))</f>
        <v/>
      </c>
      <c r="Q72" s="44" t="str">
        <f aca="false">IF($A72="","",MAX($Q71-(O72-P72),0))</f>
        <v/>
      </c>
      <c r="R72" s="44" t="str">
        <f aca="false">IF($A72="","",IF($T71&lt;=0.005,0,MIN('Debt Snowball Calculator'!$F$17,$T71+S72)+IF('Debt Snowball Calculator'!$H$17=$D72,MIN($C72,MAX($T71-(MIN('Debt Snowball Calculator'!$F$17,$T71+S72)-S72),0)),0)))</f>
        <v/>
      </c>
      <c r="S72" s="44" t="str">
        <f aca="false">IF($A72="","",$T71*('Debt Snowball Calculator'!$E$17/12))</f>
        <v/>
      </c>
      <c r="T72" s="44" t="str">
        <f aca="false">IF($A72="","",MAX($T71-(R72-S72),0))</f>
        <v/>
      </c>
      <c r="U72" s="44" t="str">
        <f aca="false">IF($A72="","",IF($W71&lt;=0.005,0,MIN('Debt Snowball Calculator'!$F$18,$W71+V72)+IF('Debt Snowball Calculator'!$H$18=$D72,MIN($C72,MAX($W71-(MIN('Debt Snowball Calculator'!$F$18,$W71+V72)-V72),0)),0)))</f>
        <v/>
      </c>
      <c r="V72" s="44" t="str">
        <f aca="false">IF($A72="","",$W71*('Debt Snowball Calculator'!$E$18/12))</f>
        <v/>
      </c>
      <c r="W72" s="44" t="str">
        <f aca="false">IF($A72="","",MAX($W71-(U72-V72),0))</f>
        <v/>
      </c>
      <c r="X72" s="44" t="str">
        <f aca="false">IF($A72="","",IF($Z71&lt;=0.005,0,MIN('Debt Snowball Calculator'!$F$19,$Z71+Y72)+IF('Debt Snowball Calculator'!$H$19=$D72,MIN($C72,MAX($Z71-(MIN('Debt Snowball Calculator'!$F$19,$Z71+Y72)-Y72),0)),0)))</f>
        <v/>
      </c>
      <c r="Y72" s="44" t="str">
        <f aca="false">IF($A72="","",$Z71*('Debt Snowball Calculator'!$E$19/12))</f>
        <v/>
      </c>
      <c r="Z72" s="44" t="str">
        <f aca="false">IF($A72="","",MAX($Z71-(X72-Y72),0))</f>
        <v/>
      </c>
      <c r="AA72" s="44" t="str">
        <f aca="false">IF($A72="","",IF($AC71&lt;=0.005,0,MIN('Debt Snowball Calculator'!$F$20,$AC71+AB72)+IF('Debt Snowball Calculator'!$H$20=$D72,MIN($C72,MAX($AC71-(MIN('Debt Snowball Calculator'!$F$20,$AC71+AB72)-AB72),0)),0)))</f>
        <v/>
      </c>
      <c r="AB72" s="44" t="str">
        <f aca="false">IF($A72="","",$AC71*('Debt Snowball Calculator'!$E$20/12))</f>
        <v/>
      </c>
      <c r="AC72" s="44" t="str">
        <f aca="false">IF($A72="","",MAX($AC71-(AA72-AB72),0))</f>
        <v/>
      </c>
      <c r="AD72" s="44" t="str">
        <f aca="false">IF($A72="","",IF($AF71&lt;=0.005,0,MIN('Debt Snowball Calculator'!$F$21,$AF71+AE72)+IF('Debt Snowball Calculator'!$H$21=$D72,MIN($C72,MAX($AF71-(MIN('Debt Snowball Calculator'!$F$21,$AF71+AE72)-AE72),0)),0)))</f>
        <v/>
      </c>
      <c r="AE72" s="44" t="str">
        <f aca="false">IF($A72="","",$AF71*('Debt Snowball Calculator'!$E$21/12))</f>
        <v/>
      </c>
      <c r="AF72" s="44" t="str">
        <f aca="false">IF($A72="","",MAX($AF71-(AD72-AE72),0))</f>
        <v/>
      </c>
      <c r="AG72" s="44" t="str">
        <f aca="false">IF($A72="","",IF($AI71&lt;=0.005,0,MIN('Debt Snowball Calculator'!$F$22,$AI71+AH72)+IF('Debt Snowball Calculator'!$H$22=$D72,MIN($C72,MAX($AI71-(MIN('Debt Snowball Calculator'!$F$22,$AI71+AH72)-AH72),0)),0)))</f>
        <v/>
      </c>
      <c r="AH72" s="44" t="str">
        <f aca="false">IF($A72="","",$AI71*('Debt Snowball Calculator'!$E$22/12))</f>
        <v/>
      </c>
      <c r="AI72" s="44" t="str">
        <f aca="false">IF($A72="","",MAX($AI71-(AG72-AH72),0))</f>
        <v/>
      </c>
      <c r="AJ72" s="44" t="str">
        <f aca="false">IF($A72="","",F72+I72+L72+O72+R72+U72+X72+AA72+AD72+AG72)</f>
        <v/>
      </c>
      <c r="AK72" s="44" t="str">
        <f aca="false">IF($A72="","",G72+J72+M72+P72+S72+V72+Y72+AB72+AE72+AH72)</f>
        <v/>
      </c>
      <c r="AL72" s="44" t="str">
        <f aca="false">IF($A72="","",H72+K72+N72+Q72+T72+W72+Z72+AC72+AF72+AI72)</f>
        <v/>
      </c>
    </row>
    <row r="73" customFormat="false" ht="15" hidden="false" customHeight="false" outlineLevel="0" collapsed="false">
      <c r="A73" s="36" t="str">
        <f aca="false">IF($A72="","",IF(AND(ISNUMBER($AL72),$AL72&gt;0.005),$A72+1,""))</f>
        <v/>
      </c>
      <c r="B73" s="37" t="str">
        <f aca="false">IF($A73="","",EDATE('Debt Snowball Calculator'!$C$8,$A73-1))</f>
        <v/>
      </c>
      <c r="C73" s="43" t="str">
        <f aca="false">IF($A73="","",'Debt Snowball Calculator'!$C$7+IF($H72&lt;=0.005,'Debt Snowball Calculator'!$F$13,0)+IF($K72&lt;=0.005,'Debt Snowball Calculator'!$F$14,0)+IF($N72&lt;=0.005,'Debt Snowball Calculator'!$F$15,0)+IF($Q72&lt;=0.005,'Debt Snowball Calculator'!$F$16,0)+IF($T72&lt;=0.005,'Debt Snowball Calculator'!$F$17,0)+IF($W72&lt;=0.005,'Debt Snowball Calculator'!$F$18,0)+IF($Z72&lt;=0.005,'Debt Snowball Calculator'!$F$19,0)+IF($AC72&lt;=0.005,'Debt Snowball Calculator'!$F$20,0)+IF($AF72&lt;=0.005,'Debt Snowball Calculator'!$F$21,0)+IF($AI72&lt;=0.005,'Debt Snowball Calculator'!$F$22,0))</f>
        <v/>
      </c>
      <c r="D73" s="36" t="str">
        <f aca="false">IF($A73="","",MIN(IF($H72&lt;=0.005,99999,'Debt Snowball Calculator'!$H$13),IF($K72&lt;=0.005,99999,'Debt Snowball Calculator'!$H$14),IF($N72&lt;=0.005,99999,'Debt Snowball Calculator'!$H$15),IF($Q72&lt;=0.005,99999,'Debt Snowball Calculator'!$H$16),IF($T72&lt;=0.005,99999,'Debt Snowball Calculator'!$H$17),IF($W72&lt;=0.005,99999,'Debt Snowball Calculator'!$H$18),IF($Z72&lt;=0.005,99999,'Debt Snowball Calculator'!$H$19),IF($AC72&lt;=0.005,99999,'Debt Snowball Calculator'!$H$20),IF($AF72&lt;=0.005,99999,'Debt Snowball Calculator'!$H$21),IF($AI72&lt;=0.005,99999,'Debt Snowball Calculator'!$H$22)))</f>
        <v/>
      </c>
      <c r="E73" s="10" t="str">
        <f aca="false">IF($A73="","",IF($D73&gt;=99999,"— All Paid Off —",INDEX('Debt Snowball Calculator'!$C$13:$C$22,MATCH($D73,'Debt Snowball Calculator'!$H$13:$H$22,0))))</f>
        <v/>
      </c>
      <c r="F73" s="43" t="str">
        <f aca="false">IF($A73="","",IF($H72&lt;=0.005,0,MIN('Debt Snowball Calculator'!$F$13,$H72+G73)+IF('Debt Snowball Calculator'!$H$13=$D73,MIN($C73,MAX($H72-(MIN('Debt Snowball Calculator'!$F$13,$H72+G73)-G73),0)),0)))</f>
        <v/>
      </c>
      <c r="G73" s="43" t="str">
        <f aca="false">IF($A73="","",$H72*('Debt Snowball Calculator'!$E$13/12))</f>
        <v/>
      </c>
      <c r="H73" s="43" t="str">
        <f aca="false">IF($A73="","",MAX($H72-(F73-G73),0))</f>
        <v/>
      </c>
      <c r="I73" s="43" t="str">
        <f aca="false">IF($A73="","",IF($K72&lt;=0.005,0,MIN('Debt Snowball Calculator'!$F$14,$K72+J73)+IF('Debt Snowball Calculator'!$H$14=$D73,MIN($C73,MAX($K72-(MIN('Debt Snowball Calculator'!$F$14,$K72+J73)-J73),0)),0)))</f>
        <v/>
      </c>
      <c r="J73" s="43" t="str">
        <f aca="false">IF($A73="","",$K72*('Debt Snowball Calculator'!$E$14/12))</f>
        <v/>
      </c>
      <c r="K73" s="43" t="str">
        <f aca="false">IF($A73="","",MAX($K72-(I73-J73),0))</f>
        <v/>
      </c>
      <c r="L73" s="43" t="str">
        <f aca="false">IF($A73="","",IF($N72&lt;=0.005,0,MIN('Debt Snowball Calculator'!$F$15,$N72+M73)+IF('Debt Snowball Calculator'!$H$15=$D73,MIN($C73,MAX($N72-(MIN('Debt Snowball Calculator'!$F$15,$N72+M73)-M73),0)),0)))</f>
        <v/>
      </c>
      <c r="M73" s="43" t="str">
        <f aca="false">IF($A73="","",$N72*('Debt Snowball Calculator'!$E$15/12))</f>
        <v/>
      </c>
      <c r="N73" s="43" t="str">
        <f aca="false">IF($A73="","",MAX($N72-(L73-M73),0))</f>
        <v/>
      </c>
      <c r="O73" s="43" t="str">
        <f aca="false">IF($A73="","",IF($Q72&lt;=0.005,0,MIN('Debt Snowball Calculator'!$F$16,$Q72+P73)+IF('Debt Snowball Calculator'!$H$16=$D73,MIN($C73,MAX($Q72-(MIN('Debt Snowball Calculator'!$F$16,$Q72+P73)-P73),0)),0)))</f>
        <v/>
      </c>
      <c r="P73" s="43" t="str">
        <f aca="false">IF($A73="","",$Q72*('Debt Snowball Calculator'!$E$16/12))</f>
        <v/>
      </c>
      <c r="Q73" s="43" t="str">
        <f aca="false">IF($A73="","",MAX($Q72-(O73-P73),0))</f>
        <v/>
      </c>
      <c r="R73" s="43" t="str">
        <f aca="false">IF($A73="","",IF($T72&lt;=0.005,0,MIN('Debt Snowball Calculator'!$F$17,$T72+S73)+IF('Debt Snowball Calculator'!$H$17=$D73,MIN($C73,MAX($T72-(MIN('Debt Snowball Calculator'!$F$17,$T72+S73)-S73),0)),0)))</f>
        <v/>
      </c>
      <c r="S73" s="43" t="str">
        <f aca="false">IF($A73="","",$T72*('Debt Snowball Calculator'!$E$17/12))</f>
        <v/>
      </c>
      <c r="T73" s="43" t="str">
        <f aca="false">IF($A73="","",MAX($T72-(R73-S73),0))</f>
        <v/>
      </c>
      <c r="U73" s="43" t="str">
        <f aca="false">IF($A73="","",IF($W72&lt;=0.005,0,MIN('Debt Snowball Calculator'!$F$18,$W72+V73)+IF('Debt Snowball Calculator'!$H$18=$D73,MIN($C73,MAX($W72-(MIN('Debt Snowball Calculator'!$F$18,$W72+V73)-V73),0)),0)))</f>
        <v/>
      </c>
      <c r="V73" s="43" t="str">
        <f aca="false">IF($A73="","",$W72*('Debt Snowball Calculator'!$E$18/12))</f>
        <v/>
      </c>
      <c r="W73" s="43" t="str">
        <f aca="false">IF($A73="","",MAX($W72-(U73-V73),0))</f>
        <v/>
      </c>
      <c r="X73" s="43" t="str">
        <f aca="false">IF($A73="","",IF($Z72&lt;=0.005,0,MIN('Debt Snowball Calculator'!$F$19,$Z72+Y73)+IF('Debt Snowball Calculator'!$H$19=$D73,MIN($C73,MAX($Z72-(MIN('Debt Snowball Calculator'!$F$19,$Z72+Y73)-Y73),0)),0)))</f>
        <v/>
      </c>
      <c r="Y73" s="43" t="str">
        <f aca="false">IF($A73="","",$Z72*('Debt Snowball Calculator'!$E$19/12))</f>
        <v/>
      </c>
      <c r="Z73" s="43" t="str">
        <f aca="false">IF($A73="","",MAX($Z72-(X73-Y73),0))</f>
        <v/>
      </c>
      <c r="AA73" s="43" t="str">
        <f aca="false">IF($A73="","",IF($AC72&lt;=0.005,0,MIN('Debt Snowball Calculator'!$F$20,$AC72+AB73)+IF('Debt Snowball Calculator'!$H$20=$D73,MIN($C73,MAX($AC72-(MIN('Debt Snowball Calculator'!$F$20,$AC72+AB73)-AB73),0)),0)))</f>
        <v/>
      </c>
      <c r="AB73" s="43" t="str">
        <f aca="false">IF($A73="","",$AC72*('Debt Snowball Calculator'!$E$20/12))</f>
        <v/>
      </c>
      <c r="AC73" s="43" t="str">
        <f aca="false">IF($A73="","",MAX($AC72-(AA73-AB73),0))</f>
        <v/>
      </c>
      <c r="AD73" s="43" t="str">
        <f aca="false">IF($A73="","",IF($AF72&lt;=0.005,0,MIN('Debt Snowball Calculator'!$F$21,$AF72+AE73)+IF('Debt Snowball Calculator'!$H$21=$D73,MIN($C73,MAX($AF72-(MIN('Debt Snowball Calculator'!$F$21,$AF72+AE73)-AE73),0)),0)))</f>
        <v/>
      </c>
      <c r="AE73" s="43" t="str">
        <f aca="false">IF($A73="","",$AF72*('Debt Snowball Calculator'!$E$21/12))</f>
        <v/>
      </c>
      <c r="AF73" s="43" t="str">
        <f aca="false">IF($A73="","",MAX($AF72-(AD73-AE73),0))</f>
        <v/>
      </c>
      <c r="AG73" s="43" t="str">
        <f aca="false">IF($A73="","",IF($AI72&lt;=0.005,0,MIN('Debt Snowball Calculator'!$F$22,$AI72+AH73)+IF('Debt Snowball Calculator'!$H$22=$D73,MIN($C73,MAX($AI72-(MIN('Debt Snowball Calculator'!$F$22,$AI72+AH73)-AH73),0)),0)))</f>
        <v/>
      </c>
      <c r="AH73" s="43" t="str">
        <f aca="false">IF($A73="","",$AI72*('Debt Snowball Calculator'!$E$22/12))</f>
        <v/>
      </c>
      <c r="AI73" s="43" t="str">
        <f aca="false">IF($A73="","",MAX($AI72-(AG73-AH73),0))</f>
        <v/>
      </c>
      <c r="AJ73" s="43" t="str">
        <f aca="false">IF($A73="","",F73+I73+L73+O73+R73+U73+X73+AA73+AD73+AG73)</f>
        <v/>
      </c>
      <c r="AK73" s="43" t="str">
        <f aca="false">IF($A73="","",G73+J73+M73+P73+S73+V73+Y73+AB73+AE73+AH73)</f>
        <v/>
      </c>
      <c r="AL73" s="43" t="str">
        <f aca="false">IF($A73="","",H73+K73+N73+Q73+T73+W73+Z73+AC73+AF73+AI73)</f>
        <v/>
      </c>
    </row>
    <row r="74" customFormat="false" ht="15" hidden="false" customHeight="false" outlineLevel="0" collapsed="false">
      <c r="A74" s="39" t="str">
        <f aca="false">IF($A73="","",IF(AND(ISNUMBER($AL73),$AL73&gt;0.005),$A73+1,""))</f>
        <v/>
      </c>
      <c r="B74" s="40" t="str">
        <f aca="false">IF($A74="","",EDATE('Debt Snowball Calculator'!$C$8,$A74-1))</f>
        <v/>
      </c>
      <c r="C74" s="44" t="str">
        <f aca="false">IF($A74="","",'Debt Snowball Calculator'!$C$7+IF($H73&lt;=0.005,'Debt Snowball Calculator'!$F$13,0)+IF($K73&lt;=0.005,'Debt Snowball Calculator'!$F$14,0)+IF($N73&lt;=0.005,'Debt Snowball Calculator'!$F$15,0)+IF($Q73&lt;=0.005,'Debt Snowball Calculator'!$F$16,0)+IF($T73&lt;=0.005,'Debt Snowball Calculator'!$F$17,0)+IF($W73&lt;=0.005,'Debt Snowball Calculator'!$F$18,0)+IF($Z73&lt;=0.005,'Debt Snowball Calculator'!$F$19,0)+IF($AC73&lt;=0.005,'Debt Snowball Calculator'!$F$20,0)+IF($AF73&lt;=0.005,'Debt Snowball Calculator'!$F$21,0)+IF($AI73&lt;=0.005,'Debt Snowball Calculator'!$F$22,0))</f>
        <v/>
      </c>
      <c r="D74" s="39" t="str">
        <f aca="false">IF($A74="","",MIN(IF($H73&lt;=0.005,99999,'Debt Snowball Calculator'!$H$13),IF($K73&lt;=0.005,99999,'Debt Snowball Calculator'!$H$14),IF($N73&lt;=0.005,99999,'Debt Snowball Calculator'!$H$15),IF($Q73&lt;=0.005,99999,'Debt Snowball Calculator'!$H$16),IF($T73&lt;=0.005,99999,'Debt Snowball Calculator'!$H$17),IF($W73&lt;=0.005,99999,'Debt Snowball Calculator'!$H$18),IF($Z73&lt;=0.005,99999,'Debt Snowball Calculator'!$H$19),IF($AC73&lt;=0.005,99999,'Debt Snowball Calculator'!$H$20),IF($AF73&lt;=0.005,99999,'Debt Snowball Calculator'!$H$21),IF($AI73&lt;=0.005,99999,'Debt Snowball Calculator'!$H$22)))</f>
        <v/>
      </c>
      <c r="E74" s="17" t="str">
        <f aca="false">IF($A74="","",IF($D74&gt;=99999,"— All Paid Off —",INDEX('Debt Snowball Calculator'!$C$13:$C$22,MATCH($D74,'Debt Snowball Calculator'!$H$13:$H$22,0))))</f>
        <v/>
      </c>
      <c r="F74" s="44" t="str">
        <f aca="false">IF($A74="","",IF($H73&lt;=0.005,0,MIN('Debt Snowball Calculator'!$F$13,$H73+G74)+IF('Debt Snowball Calculator'!$H$13=$D74,MIN($C74,MAX($H73-(MIN('Debt Snowball Calculator'!$F$13,$H73+G74)-G74),0)),0)))</f>
        <v/>
      </c>
      <c r="G74" s="44" t="str">
        <f aca="false">IF($A74="","",$H73*('Debt Snowball Calculator'!$E$13/12))</f>
        <v/>
      </c>
      <c r="H74" s="44" t="str">
        <f aca="false">IF($A74="","",MAX($H73-(F74-G74),0))</f>
        <v/>
      </c>
      <c r="I74" s="44" t="str">
        <f aca="false">IF($A74="","",IF($K73&lt;=0.005,0,MIN('Debt Snowball Calculator'!$F$14,$K73+J74)+IF('Debt Snowball Calculator'!$H$14=$D74,MIN($C74,MAX($K73-(MIN('Debt Snowball Calculator'!$F$14,$K73+J74)-J74),0)),0)))</f>
        <v/>
      </c>
      <c r="J74" s="44" t="str">
        <f aca="false">IF($A74="","",$K73*('Debt Snowball Calculator'!$E$14/12))</f>
        <v/>
      </c>
      <c r="K74" s="44" t="str">
        <f aca="false">IF($A74="","",MAX($K73-(I74-J74),0))</f>
        <v/>
      </c>
      <c r="L74" s="44" t="str">
        <f aca="false">IF($A74="","",IF($N73&lt;=0.005,0,MIN('Debt Snowball Calculator'!$F$15,$N73+M74)+IF('Debt Snowball Calculator'!$H$15=$D74,MIN($C74,MAX($N73-(MIN('Debt Snowball Calculator'!$F$15,$N73+M74)-M74),0)),0)))</f>
        <v/>
      </c>
      <c r="M74" s="44" t="str">
        <f aca="false">IF($A74="","",$N73*('Debt Snowball Calculator'!$E$15/12))</f>
        <v/>
      </c>
      <c r="N74" s="44" t="str">
        <f aca="false">IF($A74="","",MAX($N73-(L74-M74),0))</f>
        <v/>
      </c>
      <c r="O74" s="44" t="str">
        <f aca="false">IF($A74="","",IF($Q73&lt;=0.005,0,MIN('Debt Snowball Calculator'!$F$16,$Q73+P74)+IF('Debt Snowball Calculator'!$H$16=$D74,MIN($C74,MAX($Q73-(MIN('Debt Snowball Calculator'!$F$16,$Q73+P74)-P74),0)),0)))</f>
        <v/>
      </c>
      <c r="P74" s="44" t="str">
        <f aca="false">IF($A74="","",$Q73*('Debt Snowball Calculator'!$E$16/12))</f>
        <v/>
      </c>
      <c r="Q74" s="44" t="str">
        <f aca="false">IF($A74="","",MAX($Q73-(O74-P74),0))</f>
        <v/>
      </c>
      <c r="R74" s="44" t="str">
        <f aca="false">IF($A74="","",IF($T73&lt;=0.005,0,MIN('Debt Snowball Calculator'!$F$17,$T73+S74)+IF('Debt Snowball Calculator'!$H$17=$D74,MIN($C74,MAX($T73-(MIN('Debt Snowball Calculator'!$F$17,$T73+S74)-S74),0)),0)))</f>
        <v/>
      </c>
      <c r="S74" s="44" t="str">
        <f aca="false">IF($A74="","",$T73*('Debt Snowball Calculator'!$E$17/12))</f>
        <v/>
      </c>
      <c r="T74" s="44" t="str">
        <f aca="false">IF($A74="","",MAX($T73-(R74-S74),0))</f>
        <v/>
      </c>
      <c r="U74" s="44" t="str">
        <f aca="false">IF($A74="","",IF($W73&lt;=0.005,0,MIN('Debt Snowball Calculator'!$F$18,$W73+V74)+IF('Debt Snowball Calculator'!$H$18=$D74,MIN($C74,MAX($W73-(MIN('Debt Snowball Calculator'!$F$18,$W73+V74)-V74),0)),0)))</f>
        <v/>
      </c>
      <c r="V74" s="44" t="str">
        <f aca="false">IF($A74="","",$W73*('Debt Snowball Calculator'!$E$18/12))</f>
        <v/>
      </c>
      <c r="W74" s="44" t="str">
        <f aca="false">IF($A74="","",MAX($W73-(U74-V74),0))</f>
        <v/>
      </c>
      <c r="X74" s="44" t="str">
        <f aca="false">IF($A74="","",IF($Z73&lt;=0.005,0,MIN('Debt Snowball Calculator'!$F$19,$Z73+Y74)+IF('Debt Snowball Calculator'!$H$19=$D74,MIN($C74,MAX($Z73-(MIN('Debt Snowball Calculator'!$F$19,$Z73+Y74)-Y74),0)),0)))</f>
        <v/>
      </c>
      <c r="Y74" s="44" t="str">
        <f aca="false">IF($A74="","",$Z73*('Debt Snowball Calculator'!$E$19/12))</f>
        <v/>
      </c>
      <c r="Z74" s="44" t="str">
        <f aca="false">IF($A74="","",MAX($Z73-(X74-Y74),0))</f>
        <v/>
      </c>
      <c r="AA74" s="44" t="str">
        <f aca="false">IF($A74="","",IF($AC73&lt;=0.005,0,MIN('Debt Snowball Calculator'!$F$20,$AC73+AB74)+IF('Debt Snowball Calculator'!$H$20=$D74,MIN($C74,MAX($AC73-(MIN('Debt Snowball Calculator'!$F$20,$AC73+AB74)-AB74),0)),0)))</f>
        <v/>
      </c>
      <c r="AB74" s="44" t="str">
        <f aca="false">IF($A74="","",$AC73*('Debt Snowball Calculator'!$E$20/12))</f>
        <v/>
      </c>
      <c r="AC74" s="44" t="str">
        <f aca="false">IF($A74="","",MAX($AC73-(AA74-AB74),0))</f>
        <v/>
      </c>
      <c r="AD74" s="44" t="str">
        <f aca="false">IF($A74="","",IF($AF73&lt;=0.005,0,MIN('Debt Snowball Calculator'!$F$21,$AF73+AE74)+IF('Debt Snowball Calculator'!$H$21=$D74,MIN($C74,MAX($AF73-(MIN('Debt Snowball Calculator'!$F$21,$AF73+AE74)-AE74),0)),0)))</f>
        <v/>
      </c>
      <c r="AE74" s="44" t="str">
        <f aca="false">IF($A74="","",$AF73*('Debt Snowball Calculator'!$E$21/12))</f>
        <v/>
      </c>
      <c r="AF74" s="44" t="str">
        <f aca="false">IF($A74="","",MAX($AF73-(AD74-AE74),0))</f>
        <v/>
      </c>
      <c r="AG74" s="44" t="str">
        <f aca="false">IF($A74="","",IF($AI73&lt;=0.005,0,MIN('Debt Snowball Calculator'!$F$22,$AI73+AH74)+IF('Debt Snowball Calculator'!$H$22=$D74,MIN($C74,MAX($AI73-(MIN('Debt Snowball Calculator'!$F$22,$AI73+AH74)-AH74),0)),0)))</f>
        <v/>
      </c>
      <c r="AH74" s="44" t="str">
        <f aca="false">IF($A74="","",$AI73*('Debt Snowball Calculator'!$E$22/12))</f>
        <v/>
      </c>
      <c r="AI74" s="44" t="str">
        <f aca="false">IF($A74="","",MAX($AI73-(AG74-AH74),0))</f>
        <v/>
      </c>
      <c r="AJ74" s="44" t="str">
        <f aca="false">IF($A74="","",F74+I74+L74+O74+R74+U74+X74+AA74+AD74+AG74)</f>
        <v/>
      </c>
      <c r="AK74" s="44" t="str">
        <f aca="false">IF($A74="","",G74+J74+M74+P74+S74+V74+Y74+AB74+AE74+AH74)</f>
        <v/>
      </c>
      <c r="AL74" s="44" t="str">
        <f aca="false">IF($A74="","",H74+K74+N74+Q74+T74+W74+Z74+AC74+AF74+AI74)</f>
        <v/>
      </c>
    </row>
    <row r="75" customFormat="false" ht="15" hidden="false" customHeight="false" outlineLevel="0" collapsed="false">
      <c r="A75" s="36" t="str">
        <f aca="false">IF($A74="","",IF(AND(ISNUMBER($AL74),$AL74&gt;0.005),$A74+1,""))</f>
        <v/>
      </c>
      <c r="B75" s="37" t="str">
        <f aca="false">IF($A75="","",EDATE('Debt Snowball Calculator'!$C$8,$A75-1))</f>
        <v/>
      </c>
      <c r="C75" s="43" t="str">
        <f aca="false">IF($A75="","",'Debt Snowball Calculator'!$C$7+IF($H74&lt;=0.005,'Debt Snowball Calculator'!$F$13,0)+IF($K74&lt;=0.005,'Debt Snowball Calculator'!$F$14,0)+IF($N74&lt;=0.005,'Debt Snowball Calculator'!$F$15,0)+IF($Q74&lt;=0.005,'Debt Snowball Calculator'!$F$16,0)+IF($T74&lt;=0.005,'Debt Snowball Calculator'!$F$17,0)+IF($W74&lt;=0.005,'Debt Snowball Calculator'!$F$18,0)+IF($Z74&lt;=0.005,'Debt Snowball Calculator'!$F$19,0)+IF($AC74&lt;=0.005,'Debt Snowball Calculator'!$F$20,0)+IF($AF74&lt;=0.005,'Debt Snowball Calculator'!$F$21,0)+IF($AI74&lt;=0.005,'Debt Snowball Calculator'!$F$22,0))</f>
        <v/>
      </c>
      <c r="D75" s="36" t="str">
        <f aca="false">IF($A75="","",MIN(IF($H74&lt;=0.005,99999,'Debt Snowball Calculator'!$H$13),IF($K74&lt;=0.005,99999,'Debt Snowball Calculator'!$H$14),IF($N74&lt;=0.005,99999,'Debt Snowball Calculator'!$H$15),IF($Q74&lt;=0.005,99999,'Debt Snowball Calculator'!$H$16),IF($T74&lt;=0.005,99999,'Debt Snowball Calculator'!$H$17),IF($W74&lt;=0.005,99999,'Debt Snowball Calculator'!$H$18),IF($Z74&lt;=0.005,99999,'Debt Snowball Calculator'!$H$19),IF($AC74&lt;=0.005,99999,'Debt Snowball Calculator'!$H$20),IF($AF74&lt;=0.005,99999,'Debt Snowball Calculator'!$H$21),IF($AI74&lt;=0.005,99999,'Debt Snowball Calculator'!$H$22)))</f>
        <v/>
      </c>
      <c r="E75" s="10" t="str">
        <f aca="false">IF($A75="","",IF($D75&gt;=99999,"— All Paid Off —",INDEX('Debt Snowball Calculator'!$C$13:$C$22,MATCH($D75,'Debt Snowball Calculator'!$H$13:$H$22,0))))</f>
        <v/>
      </c>
      <c r="F75" s="43" t="str">
        <f aca="false">IF($A75="","",IF($H74&lt;=0.005,0,MIN('Debt Snowball Calculator'!$F$13,$H74+G75)+IF('Debt Snowball Calculator'!$H$13=$D75,MIN($C75,MAX($H74-(MIN('Debt Snowball Calculator'!$F$13,$H74+G75)-G75),0)),0)))</f>
        <v/>
      </c>
      <c r="G75" s="43" t="str">
        <f aca="false">IF($A75="","",$H74*('Debt Snowball Calculator'!$E$13/12))</f>
        <v/>
      </c>
      <c r="H75" s="43" t="str">
        <f aca="false">IF($A75="","",MAX($H74-(F75-G75),0))</f>
        <v/>
      </c>
      <c r="I75" s="43" t="str">
        <f aca="false">IF($A75="","",IF($K74&lt;=0.005,0,MIN('Debt Snowball Calculator'!$F$14,$K74+J75)+IF('Debt Snowball Calculator'!$H$14=$D75,MIN($C75,MAX($K74-(MIN('Debt Snowball Calculator'!$F$14,$K74+J75)-J75),0)),0)))</f>
        <v/>
      </c>
      <c r="J75" s="43" t="str">
        <f aca="false">IF($A75="","",$K74*('Debt Snowball Calculator'!$E$14/12))</f>
        <v/>
      </c>
      <c r="K75" s="43" t="str">
        <f aca="false">IF($A75="","",MAX($K74-(I75-J75),0))</f>
        <v/>
      </c>
      <c r="L75" s="43" t="str">
        <f aca="false">IF($A75="","",IF($N74&lt;=0.005,0,MIN('Debt Snowball Calculator'!$F$15,$N74+M75)+IF('Debt Snowball Calculator'!$H$15=$D75,MIN($C75,MAX($N74-(MIN('Debt Snowball Calculator'!$F$15,$N74+M75)-M75),0)),0)))</f>
        <v/>
      </c>
      <c r="M75" s="43" t="str">
        <f aca="false">IF($A75="","",$N74*('Debt Snowball Calculator'!$E$15/12))</f>
        <v/>
      </c>
      <c r="N75" s="43" t="str">
        <f aca="false">IF($A75="","",MAX($N74-(L75-M75),0))</f>
        <v/>
      </c>
      <c r="O75" s="43" t="str">
        <f aca="false">IF($A75="","",IF($Q74&lt;=0.005,0,MIN('Debt Snowball Calculator'!$F$16,$Q74+P75)+IF('Debt Snowball Calculator'!$H$16=$D75,MIN($C75,MAX($Q74-(MIN('Debt Snowball Calculator'!$F$16,$Q74+P75)-P75),0)),0)))</f>
        <v/>
      </c>
      <c r="P75" s="43" t="str">
        <f aca="false">IF($A75="","",$Q74*('Debt Snowball Calculator'!$E$16/12))</f>
        <v/>
      </c>
      <c r="Q75" s="43" t="str">
        <f aca="false">IF($A75="","",MAX($Q74-(O75-P75),0))</f>
        <v/>
      </c>
      <c r="R75" s="43" t="str">
        <f aca="false">IF($A75="","",IF($T74&lt;=0.005,0,MIN('Debt Snowball Calculator'!$F$17,$T74+S75)+IF('Debt Snowball Calculator'!$H$17=$D75,MIN($C75,MAX($T74-(MIN('Debt Snowball Calculator'!$F$17,$T74+S75)-S75),0)),0)))</f>
        <v/>
      </c>
      <c r="S75" s="43" t="str">
        <f aca="false">IF($A75="","",$T74*('Debt Snowball Calculator'!$E$17/12))</f>
        <v/>
      </c>
      <c r="T75" s="43" t="str">
        <f aca="false">IF($A75="","",MAX($T74-(R75-S75),0))</f>
        <v/>
      </c>
      <c r="U75" s="43" t="str">
        <f aca="false">IF($A75="","",IF($W74&lt;=0.005,0,MIN('Debt Snowball Calculator'!$F$18,$W74+V75)+IF('Debt Snowball Calculator'!$H$18=$D75,MIN($C75,MAX($W74-(MIN('Debt Snowball Calculator'!$F$18,$W74+V75)-V75),0)),0)))</f>
        <v/>
      </c>
      <c r="V75" s="43" t="str">
        <f aca="false">IF($A75="","",$W74*('Debt Snowball Calculator'!$E$18/12))</f>
        <v/>
      </c>
      <c r="W75" s="43" t="str">
        <f aca="false">IF($A75="","",MAX($W74-(U75-V75),0))</f>
        <v/>
      </c>
      <c r="X75" s="43" t="str">
        <f aca="false">IF($A75="","",IF($Z74&lt;=0.005,0,MIN('Debt Snowball Calculator'!$F$19,$Z74+Y75)+IF('Debt Snowball Calculator'!$H$19=$D75,MIN($C75,MAX($Z74-(MIN('Debt Snowball Calculator'!$F$19,$Z74+Y75)-Y75),0)),0)))</f>
        <v/>
      </c>
      <c r="Y75" s="43" t="str">
        <f aca="false">IF($A75="","",$Z74*('Debt Snowball Calculator'!$E$19/12))</f>
        <v/>
      </c>
      <c r="Z75" s="43" t="str">
        <f aca="false">IF($A75="","",MAX($Z74-(X75-Y75),0))</f>
        <v/>
      </c>
      <c r="AA75" s="43" t="str">
        <f aca="false">IF($A75="","",IF($AC74&lt;=0.005,0,MIN('Debt Snowball Calculator'!$F$20,$AC74+AB75)+IF('Debt Snowball Calculator'!$H$20=$D75,MIN($C75,MAX($AC74-(MIN('Debt Snowball Calculator'!$F$20,$AC74+AB75)-AB75),0)),0)))</f>
        <v/>
      </c>
      <c r="AB75" s="43" t="str">
        <f aca="false">IF($A75="","",$AC74*('Debt Snowball Calculator'!$E$20/12))</f>
        <v/>
      </c>
      <c r="AC75" s="43" t="str">
        <f aca="false">IF($A75="","",MAX($AC74-(AA75-AB75),0))</f>
        <v/>
      </c>
      <c r="AD75" s="43" t="str">
        <f aca="false">IF($A75="","",IF($AF74&lt;=0.005,0,MIN('Debt Snowball Calculator'!$F$21,$AF74+AE75)+IF('Debt Snowball Calculator'!$H$21=$D75,MIN($C75,MAX($AF74-(MIN('Debt Snowball Calculator'!$F$21,$AF74+AE75)-AE75),0)),0)))</f>
        <v/>
      </c>
      <c r="AE75" s="43" t="str">
        <f aca="false">IF($A75="","",$AF74*('Debt Snowball Calculator'!$E$21/12))</f>
        <v/>
      </c>
      <c r="AF75" s="43" t="str">
        <f aca="false">IF($A75="","",MAX($AF74-(AD75-AE75),0))</f>
        <v/>
      </c>
      <c r="AG75" s="43" t="str">
        <f aca="false">IF($A75="","",IF($AI74&lt;=0.005,0,MIN('Debt Snowball Calculator'!$F$22,$AI74+AH75)+IF('Debt Snowball Calculator'!$H$22=$D75,MIN($C75,MAX($AI74-(MIN('Debt Snowball Calculator'!$F$22,$AI74+AH75)-AH75),0)),0)))</f>
        <v/>
      </c>
      <c r="AH75" s="43" t="str">
        <f aca="false">IF($A75="","",$AI74*('Debt Snowball Calculator'!$E$22/12))</f>
        <v/>
      </c>
      <c r="AI75" s="43" t="str">
        <f aca="false">IF($A75="","",MAX($AI74-(AG75-AH75),0))</f>
        <v/>
      </c>
      <c r="AJ75" s="43" t="str">
        <f aca="false">IF($A75="","",F75+I75+L75+O75+R75+U75+X75+AA75+AD75+AG75)</f>
        <v/>
      </c>
      <c r="AK75" s="43" t="str">
        <f aca="false">IF($A75="","",G75+J75+M75+P75+S75+V75+Y75+AB75+AE75+AH75)</f>
        <v/>
      </c>
      <c r="AL75" s="43" t="str">
        <f aca="false">IF($A75="","",H75+K75+N75+Q75+T75+W75+Z75+AC75+AF75+AI75)</f>
        <v/>
      </c>
    </row>
    <row r="76" customFormat="false" ht="15" hidden="false" customHeight="false" outlineLevel="0" collapsed="false">
      <c r="A76" s="39" t="str">
        <f aca="false">IF($A75="","",IF(AND(ISNUMBER($AL75),$AL75&gt;0.005),$A75+1,""))</f>
        <v/>
      </c>
      <c r="B76" s="40" t="str">
        <f aca="false">IF($A76="","",EDATE('Debt Snowball Calculator'!$C$8,$A76-1))</f>
        <v/>
      </c>
      <c r="C76" s="44" t="str">
        <f aca="false">IF($A76="","",'Debt Snowball Calculator'!$C$7+IF($H75&lt;=0.005,'Debt Snowball Calculator'!$F$13,0)+IF($K75&lt;=0.005,'Debt Snowball Calculator'!$F$14,0)+IF($N75&lt;=0.005,'Debt Snowball Calculator'!$F$15,0)+IF($Q75&lt;=0.005,'Debt Snowball Calculator'!$F$16,0)+IF($T75&lt;=0.005,'Debt Snowball Calculator'!$F$17,0)+IF($W75&lt;=0.005,'Debt Snowball Calculator'!$F$18,0)+IF($Z75&lt;=0.005,'Debt Snowball Calculator'!$F$19,0)+IF($AC75&lt;=0.005,'Debt Snowball Calculator'!$F$20,0)+IF($AF75&lt;=0.005,'Debt Snowball Calculator'!$F$21,0)+IF($AI75&lt;=0.005,'Debt Snowball Calculator'!$F$22,0))</f>
        <v/>
      </c>
      <c r="D76" s="39" t="str">
        <f aca="false">IF($A76="","",MIN(IF($H75&lt;=0.005,99999,'Debt Snowball Calculator'!$H$13),IF($K75&lt;=0.005,99999,'Debt Snowball Calculator'!$H$14),IF($N75&lt;=0.005,99999,'Debt Snowball Calculator'!$H$15),IF($Q75&lt;=0.005,99999,'Debt Snowball Calculator'!$H$16),IF($T75&lt;=0.005,99999,'Debt Snowball Calculator'!$H$17),IF($W75&lt;=0.005,99999,'Debt Snowball Calculator'!$H$18),IF($Z75&lt;=0.005,99999,'Debt Snowball Calculator'!$H$19),IF($AC75&lt;=0.005,99999,'Debt Snowball Calculator'!$H$20),IF($AF75&lt;=0.005,99999,'Debt Snowball Calculator'!$H$21),IF($AI75&lt;=0.005,99999,'Debt Snowball Calculator'!$H$22)))</f>
        <v/>
      </c>
      <c r="E76" s="17" t="str">
        <f aca="false">IF($A76="","",IF($D76&gt;=99999,"— All Paid Off —",INDEX('Debt Snowball Calculator'!$C$13:$C$22,MATCH($D76,'Debt Snowball Calculator'!$H$13:$H$22,0))))</f>
        <v/>
      </c>
      <c r="F76" s="44" t="str">
        <f aca="false">IF($A76="","",IF($H75&lt;=0.005,0,MIN('Debt Snowball Calculator'!$F$13,$H75+G76)+IF('Debt Snowball Calculator'!$H$13=$D76,MIN($C76,MAX($H75-(MIN('Debt Snowball Calculator'!$F$13,$H75+G76)-G76),0)),0)))</f>
        <v/>
      </c>
      <c r="G76" s="44" t="str">
        <f aca="false">IF($A76="","",$H75*('Debt Snowball Calculator'!$E$13/12))</f>
        <v/>
      </c>
      <c r="H76" s="44" t="str">
        <f aca="false">IF($A76="","",MAX($H75-(F76-G76),0))</f>
        <v/>
      </c>
      <c r="I76" s="44" t="str">
        <f aca="false">IF($A76="","",IF($K75&lt;=0.005,0,MIN('Debt Snowball Calculator'!$F$14,$K75+J76)+IF('Debt Snowball Calculator'!$H$14=$D76,MIN($C76,MAX($K75-(MIN('Debt Snowball Calculator'!$F$14,$K75+J76)-J76),0)),0)))</f>
        <v/>
      </c>
      <c r="J76" s="44" t="str">
        <f aca="false">IF($A76="","",$K75*('Debt Snowball Calculator'!$E$14/12))</f>
        <v/>
      </c>
      <c r="K76" s="44" t="str">
        <f aca="false">IF($A76="","",MAX($K75-(I76-J76),0))</f>
        <v/>
      </c>
      <c r="L76" s="44" t="str">
        <f aca="false">IF($A76="","",IF($N75&lt;=0.005,0,MIN('Debt Snowball Calculator'!$F$15,$N75+M76)+IF('Debt Snowball Calculator'!$H$15=$D76,MIN($C76,MAX($N75-(MIN('Debt Snowball Calculator'!$F$15,$N75+M76)-M76),0)),0)))</f>
        <v/>
      </c>
      <c r="M76" s="44" t="str">
        <f aca="false">IF($A76="","",$N75*('Debt Snowball Calculator'!$E$15/12))</f>
        <v/>
      </c>
      <c r="N76" s="44" t="str">
        <f aca="false">IF($A76="","",MAX($N75-(L76-M76),0))</f>
        <v/>
      </c>
      <c r="O76" s="44" t="str">
        <f aca="false">IF($A76="","",IF($Q75&lt;=0.005,0,MIN('Debt Snowball Calculator'!$F$16,$Q75+P76)+IF('Debt Snowball Calculator'!$H$16=$D76,MIN($C76,MAX($Q75-(MIN('Debt Snowball Calculator'!$F$16,$Q75+P76)-P76),0)),0)))</f>
        <v/>
      </c>
      <c r="P76" s="44" t="str">
        <f aca="false">IF($A76="","",$Q75*('Debt Snowball Calculator'!$E$16/12))</f>
        <v/>
      </c>
      <c r="Q76" s="44" t="str">
        <f aca="false">IF($A76="","",MAX($Q75-(O76-P76),0))</f>
        <v/>
      </c>
      <c r="R76" s="44" t="str">
        <f aca="false">IF($A76="","",IF($T75&lt;=0.005,0,MIN('Debt Snowball Calculator'!$F$17,$T75+S76)+IF('Debt Snowball Calculator'!$H$17=$D76,MIN($C76,MAX($T75-(MIN('Debt Snowball Calculator'!$F$17,$T75+S76)-S76),0)),0)))</f>
        <v/>
      </c>
      <c r="S76" s="44" t="str">
        <f aca="false">IF($A76="","",$T75*('Debt Snowball Calculator'!$E$17/12))</f>
        <v/>
      </c>
      <c r="T76" s="44" t="str">
        <f aca="false">IF($A76="","",MAX($T75-(R76-S76),0))</f>
        <v/>
      </c>
      <c r="U76" s="44" t="str">
        <f aca="false">IF($A76="","",IF($W75&lt;=0.005,0,MIN('Debt Snowball Calculator'!$F$18,$W75+V76)+IF('Debt Snowball Calculator'!$H$18=$D76,MIN($C76,MAX($W75-(MIN('Debt Snowball Calculator'!$F$18,$W75+V76)-V76),0)),0)))</f>
        <v/>
      </c>
      <c r="V76" s="44" t="str">
        <f aca="false">IF($A76="","",$W75*('Debt Snowball Calculator'!$E$18/12))</f>
        <v/>
      </c>
      <c r="W76" s="44" t="str">
        <f aca="false">IF($A76="","",MAX($W75-(U76-V76),0))</f>
        <v/>
      </c>
      <c r="X76" s="44" t="str">
        <f aca="false">IF($A76="","",IF($Z75&lt;=0.005,0,MIN('Debt Snowball Calculator'!$F$19,$Z75+Y76)+IF('Debt Snowball Calculator'!$H$19=$D76,MIN($C76,MAX($Z75-(MIN('Debt Snowball Calculator'!$F$19,$Z75+Y76)-Y76),0)),0)))</f>
        <v/>
      </c>
      <c r="Y76" s="44" t="str">
        <f aca="false">IF($A76="","",$Z75*('Debt Snowball Calculator'!$E$19/12))</f>
        <v/>
      </c>
      <c r="Z76" s="44" t="str">
        <f aca="false">IF($A76="","",MAX($Z75-(X76-Y76),0))</f>
        <v/>
      </c>
      <c r="AA76" s="44" t="str">
        <f aca="false">IF($A76="","",IF($AC75&lt;=0.005,0,MIN('Debt Snowball Calculator'!$F$20,$AC75+AB76)+IF('Debt Snowball Calculator'!$H$20=$D76,MIN($C76,MAX($AC75-(MIN('Debt Snowball Calculator'!$F$20,$AC75+AB76)-AB76),0)),0)))</f>
        <v/>
      </c>
      <c r="AB76" s="44" t="str">
        <f aca="false">IF($A76="","",$AC75*('Debt Snowball Calculator'!$E$20/12))</f>
        <v/>
      </c>
      <c r="AC76" s="44" t="str">
        <f aca="false">IF($A76="","",MAX($AC75-(AA76-AB76),0))</f>
        <v/>
      </c>
      <c r="AD76" s="44" t="str">
        <f aca="false">IF($A76="","",IF($AF75&lt;=0.005,0,MIN('Debt Snowball Calculator'!$F$21,$AF75+AE76)+IF('Debt Snowball Calculator'!$H$21=$D76,MIN($C76,MAX($AF75-(MIN('Debt Snowball Calculator'!$F$21,$AF75+AE76)-AE76),0)),0)))</f>
        <v/>
      </c>
      <c r="AE76" s="44" t="str">
        <f aca="false">IF($A76="","",$AF75*('Debt Snowball Calculator'!$E$21/12))</f>
        <v/>
      </c>
      <c r="AF76" s="44" t="str">
        <f aca="false">IF($A76="","",MAX($AF75-(AD76-AE76),0))</f>
        <v/>
      </c>
      <c r="AG76" s="44" t="str">
        <f aca="false">IF($A76="","",IF($AI75&lt;=0.005,0,MIN('Debt Snowball Calculator'!$F$22,$AI75+AH76)+IF('Debt Snowball Calculator'!$H$22=$D76,MIN($C76,MAX($AI75-(MIN('Debt Snowball Calculator'!$F$22,$AI75+AH76)-AH76),0)),0)))</f>
        <v/>
      </c>
      <c r="AH76" s="44" t="str">
        <f aca="false">IF($A76="","",$AI75*('Debt Snowball Calculator'!$E$22/12))</f>
        <v/>
      </c>
      <c r="AI76" s="44" t="str">
        <f aca="false">IF($A76="","",MAX($AI75-(AG76-AH76),0))</f>
        <v/>
      </c>
      <c r="AJ76" s="44" t="str">
        <f aca="false">IF($A76="","",F76+I76+L76+O76+R76+U76+X76+AA76+AD76+AG76)</f>
        <v/>
      </c>
      <c r="AK76" s="44" t="str">
        <f aca="false">IF($A76="","",G76+J76+M76+P76+S76+V76+Y76+AB76+AE76+AH76)</f>
        <v/>
      </c>
      <c r="AL76" s="44" t="str">
        <f aca="false">IF($A76="","",H76+K76+N76+Q76+T76+W76+Z76+AC76+AF76+AI76)</f>
        <v/>
      </c>
    </row>
    <row r="77" customFormat="false" ht="15" hidden="false" customHeight="false" outlineLevel="0" collapsed="false">
      <c r="A77" s="36" t="str">
        <f aca="false">IF($A76="","",IF(AND(ISNUMBER($AL76),$AL76&gt;0.005),$A76+1,""))</f>
        <v/>
      </c>
      <c r="B77" s="37" t="str">
        <f aca="false">IF($A77="","",EDATE('Debt Snowball Calculator'!$C$8,$A77-1))</f>
        <v/>
      </c>
      <c r="C77" s="43" t="str">
        <f aca="false">IF($A77="","",'Debt Snowball Calculator'!$C$7+IF($H76&lt;=0.005,'Debt Snowball Calculator'!$F$13,0)+IF($K76&lt;=0.005,'Debt Snowball Calculator'!$F$14,0)+IF($N76&lt;=0.005,'Debt Snowball Calculator'!$F$15,0)+IF($Q76&lt;=0.005,'Debt Snowball Calculator'!$F$16,0)+IF($T76&lt;=0.005,'Debt Snowball Calculator'!$F$17,0)+IF($W76&lt;=0.005,'Debt Snowball Calculator'!$F$18,0)+IF($Z76&lt;=0.005,'Debt Snowball Calculator'!$F$19,0)+IF($AC76&lt;=0.005,'Debt Snowball Calculator'!$F$20,0)+IF($AF76&lt;=0.005,'Debt Snowball Calculator'!$F$21,0)+IF($AI76&lt;=0.005,'Debt Snowball Calculator'!$F$22,0))</f>
        <v/>
      </c>
      <c r="D77" s="36" t="str">
        <f aca="false">IF($A77="","",MIN(IF($H76&lt;=0.005,99999,'Debt Snowball Calculator'!$H$13),IF($K76&lt;=0.005,99999,'Debt Snowball Calculator'!$H$14),IF($N76&lt;=0.005,99999,'Debt Snowball Calculator'!$H$15),IF($Q76&lt;=0.005,99999,'Debt Snowball Calculator'!$H$16),IF($T76&lt;=0.005,99999,'Debt Snowball Calculator'!$H$17),IF($W76&lt;=0.005,99999,'Debt Snowball Calculator'!$H$18),IF($Z76&lt;=0.005,99999,'Debt Snowball Calculator'!$H$19),IF($AC76&lt;=0.005,99999,'Debt Snowball Calculator'!$H$20),IF($AF76&lt;=0.005,99999,'Debt Snowball Calculator'!$H$21),IF($AI76&lt;=0.005,99999,'Debt Snowball Calculator'!$H$22)))</f>
        <v/>
      </c>
      <c r="E77" s="10" t="str">
        <f aca="false">IF($A77="","",IF($D77&gt;=99999,"— All Paid Off —",INDEX('Debt Snowball Calculator'!$C$13:$C$22,MATCH($D77,'Debt Snowball Calculator'!$H$13:$H$22,0))))</f>
        <v/>
      </c>
      <c r="F77" s="43" t="str">
        <f aca="false">IF($A77="","",IF($H76&lt;=0.005,0,MIN('Debt Snowball Calculator'!$F$13,$H76+G77)+IF('Debt Snowball Calculator'!$H$13=$D77,MIN($C77,MAX($H76-(MIN('Debt Snowball Calculator'!$F$13,$H76+G77)-G77),0)),0)))</f>
        <v/>
      </c>
      <c r="G77" s="43" t="str">
        <f aca="false">IF($A77="","",$H76*('Debt Snowball Calculator'!$E$13/12))</f>
        <v/>
      </c>
      <c r="H77" s="43" t="str">
        <f aca="false">IF($A77="","",MAX($H76-(F77-G77),0))</f>
        <v/>
      </c>
      <c r="I77" s="43" t="str">
        <f aca="false">IF($A77="","",IF($K76&lt;=0.005,0,MIN('Debt Snowball Calculator'!$F$14,$K76+J77)+IF('Debt Snowball Calculator'!$H$14=$D77,MIN($C77,MAX($K76-(MIN('Debt Snowball Calculator'!$F$14,$K76+J77)-J77),0)),0)))</f>
        <v/>
      </c>
      <c r="J77" s="43" t="str">
        <f aca="false">IF($A77="","",$K76*('Debt Snowball Calculator'!$E$14/12))</f>
        <v/>
      </c>
      <c r="K77" s="43" t="str">
        <f aca="false">IF($A77="","",MAX($K76-(I77-J77),0))</f>
        <v/>
      </c>
      <c r="L77" s="43" t="str">
        <f aca="false">IF($A77="","",IF($N76&lt;=0.005,0,MIN('Debt Snowball Calculator'!$F$15,$N76+M77)+IF('Debt Snowball Calculator'!$H$15=$D77,MIN($C77,MAX($N76-(MIN('Debt Snowball Calculator'!$F$15,$N76+M77)-M77),0)),0)))</f>
        <v/>
      </c>
      <c r="M77" s="43" t="str">
        <f aca="false">IF($A77="","",$N76*('Debt Snowball Calculator'!$E$15/12))</f>
        <v/>
      </c>
      <c r="N77" s="43" t="str">
        <f aca="false">IF($A77="","",MAX($N76-(L77-M77),0))</f>
        <v/>
      </c>
      <c r="O77" s="43" t="str">
        <f aca="false">IF($A77="","",IF($Q76&lt;=0.005,0,MIN('Debt Snowball Calculator'!$F$16,$Q76+P77)+IF('Debt Snowball Calculator'!$H$16=$D77,MIN($C77,MAX($Q76-(MIN('Debt Snowball Calculator'!$F$16,$Q76+P77)-P77),0)),0)))</f>
        <v/>
      </c>
      <c r="P77" s="43" t="str">
        <f aca="false">IF($A77="","",$Q76*('Debt Snowball Calculator'!$E$16/12))</f>
        <v/>
      </c>
      <c r="Q77" s="43" t="str">
        <f aca="false">IF($A77="","",MAX($Q76-(O77-P77),0))</f>
        <v/>
      </c>
      <c r="R77" s="43" t="str">
        <f aca="false">IF($A77="","",IF($T76&lt;=0.005,0,MIN('Debt Snowball Calculator'!$F$17,$T76+S77)+IF('Debt Snowball Calculator'!$H$17=$D77,MIN($C77,MAX($T76-(MIN('Debt Snowball Calculator'!$F$17,$T76+S77)-S77),0)),0)))</f>
        <v/>
      </c>
      <c r="S77" s="43" t="str">
        <f aca="false">IF($A77="","",$T76*('Debt Snowball Calculator'!$E$17/12))</f>
        <v/>
      </c>
      <c r="T77" s="43" t="str">
        <f aca="false">IF($A77="","",MAX($T76-(R77-S77),0))</f>
        <v/>
      </c>
      <c r="U77" s="43" t="str">
        <f aca="false">IF($A77="","",IF($W76&lt;=0.005,0,MIN('Debt Snowball Calculator'!$F$18,$W76+V77)+IF('Debt Snowball Calculator'!$H$18=$D77,MIN($C77,MAX($W76-(MIN('Debt Snowball Calculator'!$F$18,$W76+V77)-V77),0)),0)))</f>
        <v/>
      </c>
      <c r="V77" s="43" t="str">
        <f aca="false">IF($A77="","",$W76*('Debt Snowball Calculator'!$E$18/12))</f>
        <v/>
      </c>
      <c r="W77" s="43" t="str">
        <f aca="false">IF($A77="","",MAX($W76-(U77-V77),0))</f>
        <v/>
      </c>
      <c r="X77" s="43" t="str">
        <f aca="false">IF($A77="","",IF($Z76&lt;=0.005,0,MIN('Debt Snowball Calculator'!$F$19,$Z76+Y77)+IF('Debt Snowball Calculator'!$H$19=$D77,MIN($C77,MAX($Z76-(MIN('Debt Snowball Calculator'!$F$19,$Z76+Y77)-Y77),0)),0)))</f>
        <v/>
      </c>
      <c r="Y77" s="43" t="str">
        <f aca="false">IF($A77="","",$Z76*('Debt Snowball Calculator'!$E$19/12))</f>
        <v/>
      </c>
      <c r="Z77" s="43" t="str">
        <f aca="false">IF($A77="","",MAX($Z76-(X77-Y77),0))</f>
        <v/>
      </c>
      <c r="AA77" s="43" t="str">
        <f aca="false">IF($A77="","",IF($AC76&lt;=0.005,0,MIN('Debt Snowball Calculator'!$F$20,$AC76+AB77)+IF('Debt Snowball Calculator'!$H$20=$D77,MIN($C77,MAX($AC76-(MIN('Debt Snowball Calculator'!$F$20,$AC76+AB77)-AB77),0)),0)))</f>
        <v/>
      </c>
      <c r="AB77" s="43" t="str">
        <f aca="false">IF($A77="","",$AC76*('Debt Snowball Calculator'!$E$20/12))</f>
        <v/>
      </c>
      <c r="AC77" s="43" t="str">
        <f aca="false">IF($A77="","",MAX($AC76-(AA77-AB77),0))</f>
        <v/>
      </c>
      <c r="AD77" s="43" t="str">
        <f aca="false">IF($A77="","",IF($AF76&lt;=0.005,0,MIN('Debt Snowball Calculator'!$F$21,$AF76+AE77)+IF('Debt Snowball Calculator'!$H$21=$D77,MIN($C77,MAX($AF76-(MIN('Debt Snowball Calculator'!$F$21,$AF76+AE77)-AE77),0)),0)))</f>
        <v/>
      </c>
      <c r="AE77" s="43" t="str">
        <f aca="false">IF($A77="","",$AF76*('Debt Snowball Calculator'!$E$21/12))</f>
        <v/>
      </c>
      <c r="AF77" s="43" t="str">
        <f aca="false">IF($A77="","",MAX($AF76-(AD77-AE77),0))</f>
        <v/>
      </c>
      <c r="AG77" s="43" t="str">
        <f aca="false">IF($A77="","",IF($AI76&lt;=0.005,0,MIN('Debt Snowball Calculator'!$F$22,$AI76+AH77)+IF('Debt Snowball Calculator'!$H$22=$D77,MIN($C77,MAX($AI76-(MIN('Debt Snowball Calculator'!$F$22,$AI76+AH77)-AH77),0)),0)))</f>
        <v/>
      </c>
      <c r="AH77" s="43" t="str">
        <f aca="false">IF($A77="","",$AI76*('Debt Snowball Calculator'!$E$22/12))</f>
        <v/>
      </c>
      <c r="AI77" s="43" t="str">
        <f aca="false">IF($A77="","",MAX($AI76-(AG77-AH77),0))</f>
        <v/>
      </c>
      <c r="AJ77" s="43" t="str">
        <f aca="false">IF($A77="","",F77+I77+L77+O77+R77+U77+X77+AA77+AD77+AG77)</f>
        <v/>
      </c>
      <c r="AK77" s="43" t="str">
        <f aca="false">IF($A77="","",G77+J77+M77+P77+S77+V77+Y77+AB77+AE77+AH77)</f>
        <v/>
      </c>
      <c r="AL77" s="43" t="str">
        <f aca="false">IF($A77="","",H77+K77+N77+Q77+T77+W77+Z77+AC77+AF77+AI77)</f>
        <v/>
      </c>
    </row>
    <row r="78" customFormat="false" ht="15" hidden="false" customHeight="false" outlineLevel="0" collapsed="false">
      <c r="A78" s="39" t="str">
        <f aca="false">IF($A77="","",IF(AND(ISNUMBER($AL77),$AL77&gt;0.005),$A77+1,""))</f>
        <v/>
      </c>
      <c r="B78" s="40" t="str">
        <f aca="false">IF($A78="","",EDATE('Debt Snowball Calculator'!$C$8,$A78-1))</f>
        <v/>
      </c>
      <c r="C78" s="44" t="str">
        <f aca="false">IF($A78="","",'Debt Snowball Calculator'!$C$7+IF($H77&lt;=0.005,'Debt Snowball Calculator'!$F$13,0)+IF($K77&lt;=0.005,'Debt Snowball Calculator'!$F$14,0)+IF($N77&lt;=0.005,'Debt Snowball Calculator'!$F$15,0)+IF($Q77&lt;=0.005,'Debt Snowball Calculator'!$F$16,0)+IF($T77&lt;=0.005,'Debt Snowball Calculator'!$F$17,0)+IF($W77&lt;=0.005,'Debt Snowball Calculator'!$F$18,0)+IF($Z77&lt;=0.005,'Debt Snowball Calculator'!$F$19,0)+IF($AC77&lt;=0.005,'Debt Snowball Calculator'!$F$20,0)+IF($AF77&lt;=0.005,'Debt Snowball Calculator'!$F$21,0)+IF($AI77&lt;=0.005,'Debt Snowball Calculator'!$F$22,0))</f>
        <v/>
      </c>
      <c r="D78" s="39" t="str">
        <f aca="false">IF($A78="","",MIN(IF($H77&lt;=0.005,99999,'Debt Snowball Calculator'!$H$13),IF($K77&lt;=0.005,99999,'Debt Snowball Calculator'!$H$14),IF($N77&lt;=0.005,99999,'Debt Snowball Calculator'!$H$15),IF($Q77&lt;=0.005,99999,'Debt Snowball Calculator'!$H$16),IF($T77&lt;=0.005,99999,'Debt Snowball Calculator'!$H$17),IF($W77&lt;=0.005,99999,'Debt Snowball Calculator'!$H$18),IF($Z77&lt;=0.005,99999,'Debt Snowball Calculator'!$H$19),IF($AC77&lt;=0.005,99999,'Debt Snowball Calculator'!$H$20),IF($AF77&lt;=0.005,99999,'Debt Snowball Calculator'!$H$21),IF($AI77&lt;=0.005,99999,'Debt Snowball Calculator'!$H$22)))</f>
        <v/>
      </c>
      <c r="E78" s="17" t="str">
        <f aca="false">IF($A78="","",IF($D78&gt;=99999,"— All Paid Off —",INDEX('Debt Snowball Calculator'!$C$13:$C$22,MATCH($D78,'Debt Snowball Calculator'!$H$13:$H$22,0))))</f>
        <v/>
      </c>
      <c r="F78" s="44" t="str">
        <f aca="false">IF($A78="","",IF($H77&lt;=0.005,0,MIN('Debt Snowball Calculator'!$F$13,$H77+G78)+IF('Debt Snowball Calculator'!$H$13=$D78,MIN($C78,MAX($H77-(MIN('Debt Snowball Calculator'!$F$13,$H77+G78)-G78),0)),0)))</f>
        <v/>
      </c>
      <c r="G78" s="44" t="str">
        <f aca="false">IF($A78="","",$H77*('Debt Snowball Calculator'!$E$13/12))</f>
        <v/>
      </c>
      <c r="H78" s="44" t="str">
        <f aca="false">IF($A78="","",MAX($H77-(F78-G78),0))</f>
        <v/>
      </c>
      <c r="I78" s="44" t="str">
        <f aca="false">IF($A78="","",IF($K77&lt;=0.005,0,MIN('Debt Snowball Calculator'!$F$14,$K77+J78)+IF('Debt Snowball Calculator'!$H$14=$D78,MIN($C78,MAX($K77-(MIN('Debt Snowball Calculator'!$F$14,$K77+J78)-J78),0)),0)))</f>
        <v/>
      </c>
      <c r="J78" s="44" t="str">
        <f aca="false">IF($A78="","",$K77*('Debt Snowball Calculator'!$E$14/12))</f>
        <v/>
      </c>
      <c r="K78" s="44" t="str">
        <f aca="false">IF($A78="","",MAX($K77-(I78-J78),0))</f>
        <v/>
      </c>
      <c r="L78" s="44" t="str">
        <f aca="false">IF($A78="","",IF($N77&lt;=0.005,0,MIN('Debt Snowball Calculator'!$F$15,$N77+M78)+IF('Debt Snowball Calculator'!$H$15=$D78,MIN($C78,MAX($N77-(MIN('Debt Snowball Calculator'!$F$15,$N77+M78)-M78),0)),0)))</f>
        <v/>
      </c>
      <c r="M78" s="44" t="str">
        <f aca="false">IF($A78="","",$N77*('Debt Snowball Calculator'!$E$15/12))</f>
        <v/>
      </c>
      <c r="N78" s="44" t="str">
        <f aca="false">IF($A78="","",MAX($N77-(L78-M78),0))</f>
        <v/>
      </c>
      <c r="O78" s="44" t="str">
        <f aca="false">IF($A78="","",IF($Q77&lt;=0.005,0,MIN('Debt Snowball Calculator'!$F$16,$Q77+P78)+IF('Debt Snowball Calculator'!$H$16=$D78,MIN($C78,MAX($Q77-(MIN('Debt Snowball Calculator'!$F$16,$Q77+P78)-P78),0)),0)))</f>
        <v/>
      </c>
      <c r="P78" s="44" t="str">
        <f aca="false">IF($A78="","",$Q77*('Debt Snowball Calculator'!$E$16/12))</f>
        <v/>
      </c>
      <c r="Q78" s="44" t="str">
        <f aca="false">IF($A78="","",MAX($Q77-(O78-P78),0))</f>
        <v/>
      </c>
      <c r="R78" s="44" t="str">
        <f aca="false">IF($A78="","",IF($T77&lt;=0.005,0,MIN('Debt Snowball Calculator'!$F$17,$T77+S78)+IF('Debt Snowball Calculator'!$H$17=$D78,MIN($C78,MAX($T77-(MIN('Debt Snowball Calculator'!$F$17,$T77+S78)-S78),0)),0)))</f>
        <v/>
      </c>
      <c r="S78" s="44" t="str">
        <f aca="false">IF($A78="","",$T77*('Debt Snowball Calculator'!$E$17/12))</f>
        <v/>
      </c>
      <c r="T78" s="44" t="str">
        <f aca="false">IF($A78="","",MAX($T77-(R78-S78),0))</f>
        <v/>
      </c>
      <c r="U78" s="44" t="str">
        <f aca="false">IF($A78="","",IF($W77&lt;=0.005,0,MIN('Debt Snowball Calculator'!$F$18,$W77+V78)+IF('Debt Snowball Calculator'!$H$18=$D78,MIN($C78,MAX($W77-(MIN('Debt Snowball Calculator'!$F$18,$W77+V78)-V78),0)),0)))</f>
        <v/>
      </c>
      <c r="V78" s="44" t="str">
        <f aca="false">IF($A78="","",$W77*('Debt Snowball Calculator'!$E$18/12))</f>
        <v/>
      </c>
      <c r="W78" s="44" t="str">
        <f aca="false">IF($A78="","",MAX($W77-(U78-V78),0))</f>
        <v/>
      </c>
      <c r="X78" s="44" t="str">
        <f aca="false">IF($A78="","",IF($Z77&lt;=0.005,0,MIN('Debt Snowball Calculator'!$F$19,$Z77+Y78)+IF('Debt Snowball Calculator'!$H$19=$D78,MIN($C78,MAX($Z77-(MIN('Debt Snowball Calculator'!$F$19,$Z77+Y78)-Y78),0)),0)))</f>
        <v/>
      </c>
      <c r="Y78" s="44" t="str">
        <f aca="false">IF($A78="","",$Z77*('Debt Snowball Calculator'!$E$19/12))</f>
        <v/>
      </c>
      <c r="Z78" s="44" t="str">
        <f aca="false">IF($A78="","",MAX($Z77-(X78-Y78),0))</f>
        <v/>
      </c>
      <c r="AA78" s="44" t="str">
        <f aca="false">IF($A78="","",IF($AC77&lt;=0.005,0,MIN('Debt Snowball Calculator'!$F$20,$AC77+AB78)+IF('Debt Snowball Calculator'!$H$20=$D78,MIN($C78,MAX($AC77-(MIN('Debt Snowball Calculator'!$F$20,$AC77+AB78)-AB78),0)),0)))</f>
        <v/>
      </c>
      <c r="AB78" s="44" t="str">
        <f aca="false">IF($A78="","",$AC77*('Debt Snowball Calculator'!$E$20/12))</f>
        <v/>
      </c>
      <c r="AC78" s="44" t="str">
        <f aca="false">IF($A78="","",MAX($AC77-(AA78-AB78),0))</f>
        <v/>
      </c>
      <c r="AD78" s="44" t="str">
        <f aca="false">IF($A78="","",IF($AF77&lt;=0.005,0,MIN('Debt Snowball Calculator'!$F$21,$AF77+AE78)+IF('Debt Snowball Calculator'!$H$21=$D78,MIN($C78,MAX($AF77-(MIN('Debt Snowball Calculator'!$F$21,$AF77+AE78)-AE78),0)),0)))</f>
        <v/>
      </c>
      <c r="AE78" s="44" t="str">
        <f aca="false">IF($A78="","",$AF77*('Debt Snowball Calculator'!$E$21/12))</f>
        <v/>
      </c>
      <c r="AF78" s="44" t="str">
        <f aca="false">IF($A78="","",MAX($AF77-(AD78-AE78),0))</f>
        <v/>
      </c>
      <c r="AG78" s="44" t="str">
        <f aca="false">IF($A78="","",IF($AI77&lt;=0.005,0,MIN('Debt Snowball Calculator'!$F$22,$AI77+AH78)+IF('Debt Snowball Calculator'!$H$22=$D78,MIN($C78,MAX($AI77-(MIN('Debt Snowball Calculator'!$F$22,$AI77+AH78)-AH78),0)),0)))</f>
        <v/>
      </c>
      <c r="AH78" s="44" t="str">
        <f aca="false">IF($A78="","",$AI77*('Debt Snowball Calculator'!$E$22/12))</f>
        <v/>
      </c>
      <c r="AI78" s="44" t="str">
        <f aca="false">IF($A78="","",MAX($AI77-(AG78-AH78),0))</f>
        <v/>
      </c>
      <c r="AJ78" s="44" t="str">
        <f aca="false">IF($A78="","",F78+I78+L78+O78+R78+U78+X78+AA78+AD78+AG78)</f>
        <v/>
      </c>
      <c r="AK78" s="44" t="str">
        <f aca="false">IF($A78="","",G78+J78+M78+P78+S78+V78+Y78+AB78+AE78+AH78)</f>
        <v/>
      </c>
      <c r="AL78" s="44" t="str">
        <f aca="false">IF($A78="","",H78+K78+N78+Q78+T78+W78+Z78+AC78+AF78+AI78)</f>
        <v/>
      </c>
    </row>
    <row r="79" customFormat="false" ht="15" hidden="false" customHeight="false" outlineLevel="0" collapsed="false">
      <c r="A79" s="36" t="str">
        <f aca="false">IF($A78="","",IF(AND(ISNUMBER($AL78),$AL78&gt;0.005),$A78+1,""))</f>
        <v/>
      </c>
      <c r="B79" s="37" t="str">
        <f aca="false">IF($A79="","",EDATE('Debt Snowball Calculator'!$C$8,$A79-1))</f>
        <v/>
      </c>
      <c r="C79" s="43" t="str">
        <f aca="false">IF($A79="","",'Debt Snowball Calculator'!$C$7+IF($H78&lt;=0.005,'Debt Snowball Calculator'!$F$13,0)+IF($K78&lt;=0.005,'Debt Snowball Calculator'!$F$14,0)+IF($N78&lt;=0.005,'Debt Snowball Calculator'!$F$15,0)+IF($Q78&lt;=0.005,'Debt Snowball Calculator'!$F$16,0)+IF($T78&lt;=0.005,'Debt Snowball Calculator'!$F$17,0)+IF($W78&lt;=0.005,'Debt Snowball Calculator'!$F$18,0)+IF($Z78&lt;=0.005,'Debt Snowball Calculator'!$F$19,0)+IF($AC78&lt;=0.005,'Debt Snowball Calculator'!$F$20,0)+IF($AF78&lt;=0.005,'Debt Snowball Calculator'!$F$21,0)+IF($AI78&lt;=0.005,'Debt Snowball Calculator'!$F$22,0))</f>
        <v/>
      </c>
      <c r="D79" s="36" t="str">
        <f aca="false">IF($A79="","",MIN(IF($H78&lt;=0.005,99999,'Debt Snowball Calculator'!$H$13),IF($K78&lt;=0.005,99999,'Debt Snowball Calculator'!$H$14),IF($N78&lt;=0.005,99999,'Debt Snowball Calculator'!$H$15),IF($Q78&lt;=0.005,99999,'Debt Snowball Calculator'!$H$16),IF($T78&lt;=0.005,99999,'Debt Snowball Calculator'!$H$17),IF($W78&lt;=0.005,99999,'Debt Snowball Calculator'!$H$18),IF($Z78&lt;=0.005,99999,'Debt Snowball Calculator'!$H$19),IF($AC78&lt;=0.005,99999,'Debt Snowball Calculator'!$H$20),IF($AF78&lt;=0.005,99999,'Debt Snowball Calculator'!$H$21),IF($AI78&lt;=0.005,99999,'Debt Snowball Calculator'!$H$22)))</f>
        <v/>
      </c>
      <c r="E79" s="10" t="str">
        <f aca="false">IF($A79="","",IF($D79&gt;=99999,"— All Paid Off —",INDEX('Debt Snowball Calculator'!$C$13:$C$22,MATCH($D79,'Debt Snowball Calculator'!$H$13:$H$22,0))))</f>
        <v/>
      </c>
      <c r="F79" s="43" t="str">
        <f aca="false">IF($A79="","",IF($H78&lt;=0.005,0,MIN('Debt Snowball Calculator'!$F$13,$H78+G79)+IF('Debt Snowball Calculator'!$H$13=$D79,MIN($C79,MAX($H78-(MIN('Debt Snowball Calculator'!$F$13,$H78+G79)-G79),0)),0)))</f>
        <v/>
      </c>
      <c r="G79" s="43" t="str">
        <f aca="false">IF($A79="","",$H78*('Debt Snowball Calculator'!$E$13/12))</f>
        <v/>
      </c>
      <c r="H79" s="43" t="str">
        <f aca="false">IF($A79="","",MAX($H78-(F79-G79),0))</f>
        <v/>
      </c>
      <c r="I79" s="43" t="str">
        <f aca="false">IF($A79="","",IF($K78&lt;=0.005,0,MIN('Debt Snowball Calculator'!$F$14,$K78+J79)+IF('Debt Snowball Calculator'!$H$14=$D79,MIN($C79,MAX($K78-(MIN('Debt Snowball Calculator'!$F$14,$K78+J79)-J79),0)),0)))</f>
        <v/>
      </c>
      <c r="J79" s="43" t="str">
        <f aca="false">IF($A79="","",$K78*('Debt Snowball Calculator'!$E$14/12))</f>
        <v/>
      </c>
      <c r="K79" s="43" t="str">
        <f aca="false">IF($A79="","",MAX($K78-(I79-J79),0))</f>
        <v/>
      </c>
      <c r="L79" s="43" t="str">
        <f aca="false">IF($A79="","",IF($N78&lt;=0.005,0,MIN('Debt Snowball Calculator'!$F$15,$N78+M79)+IF('Debt Snowball Calculator'!$H$15=$D79,MIN($C79,MAX($N78-(MIN('Debt Snowball Calculator'!$F$15,$N78+M79)-M79),0)),0)))</f>
        <v/>
      </c>
      <c r="M79" s="43" t="str">
        <f aca="false">IF($A79="","",$N78*('Debt Snowball Calculator'!$E$15/12))</f>
        <v/>
      </c>
      <c r="N79" s="43" t="str">
        <f aca="false">IF($A79="","",MAX($N78-(L79-M79),0))</f>
        <v/>
      </c>
      <c r="O79" s="43" t="str">
        <f aca="false">IF($A79="","",IF($Q78&lt;=0.005,0,MIN('Debt Snowball Calculator'!$F$16,$Q78+P79)+IF('Debt Snowball Calculator'!$H$16=$D79,MIN($C79,MAX($Q78-(MIN('Debt Snowball Calculator'!$F$16,$Q78+P79)-P79),0)),0)))</f>
        <v/>
      </c>
      <c r="P79" s="43" t="str">
        <f aca="false">IF($A79="","",$Q78*('Debt Snowball Calculator'!$E$16/12))</f>
        <v/>
      </c>
      <c r="Q79" s="43" t="str">
        <f aca="false">IF($A79="","",MAX($Q78-(O79-P79),0))</f>
        <v/>
      </c>
      <c r="R79" s="43" t="str">
        <f aca="false">IF($A79="","",IF($T78&lt;=0.005,0,MIN('Debt Snowball Calculator'!$F$17,$T78+S79)+IF('Debt Snowball Calculator'!$H$17=$D79,MIN($C79,MAX($T78-(MIN('Debt Snowball Calculator'!$F$17,$T78+S79)-S79),0)),0)))</f>
        <v/>
      </c>
      <c r="S79" s="43" t="str">
        <f aca="false">IF($A79="","",$T78*('Debt Snowball Calculator'!$E$17/12))</f>
        <v/>
      </c>
      <c r="T79" s="43" t="str">
        <f aca="false">IF($A79="","",MAX($T78-(R79-S79),0))</f>
        <v/>
      </c>
      <c r="U79" s="43" t="str">
        <f aca="false">IF($A79="","",IF($W78&lt;=0.005,0,MIN('Debt Snowball Calculator'!$F$18,$W78+V79)+IF('Debt Snowball Calculator'!$H$18=$D79,MIN($C79,MAX($W78-(MIN('Debt Snowball Calculator'!$F$18,$W78+V79)-V79),0)),0)))</f>
        <v/>
      </c>
      <c r="V79" s="43" t="str">
        <f aca="false">IF($A79="","",$W78*('Debt Snowball Calculator'!$E$18/12))</f>
        <v/>
      </c>
      <c r="W79" s="43" t="str">
        <f aca="false">IF($A79="","",MAX($W78-(U79-V79),0))</f>
        <v/>
      </c>
      <c r="X79" s="43" t="str">
        <f aca="false">IF($A79="","",IF($Z78&lt;=0.005,0,MIN('Debt Snowball Calculator'!$F$19,$Z78+Y79)+IF('Debt Snowball Calculator'!$H$19=$D79,MIN($C79,MAX($Z78-(MIN('Debt Snowball Calculator'!$F$19,$Z78+Y79)-Y79),0)),0)))</f>
        <v/>
      </c>
      <c r="Y79" s="43" t="str">
        <f aca="false">IF($A79="","",$Z78*('Debt Snowball Calculator'!$E$19/12))</f>
        <v/>
      </c>
      <c r="Z79" s="43" t="str">
        <f aca="false">IF($A79="","",MAX($Z78-(X79-Y79),0))</f>
        <v/>
      </c>
      <c r="AA79" s="43" t="str">
        <f aca="false">IF($A79="","",IF($AC78&lt;=0.005,0,MIN('Debt Snowball Calculator'!$F$20,$AC78+AB79)+IF('Debt Snowball Calculator'!$H$20=$D79,MIN($C79,MAX($AC78-(MIN('Debt Snowball Calculator'!$F$20,$AC78+AB79)-AB79),0)),0)))</f>
        <v/>
      </c>
      <c r="AB79" s="43" t="str">
        <f aca="false">IF($A79="","",$AC78*('Debt Snowball Calculator'!$E$20/12))</f>
        <v/>
      </c>
      <c r="AC79" s="43" t="str">
        <f aca="false">IF($A79="","",MAX($AC78-(AA79-AB79),0))</f>
        <v/>
      </c>
      <c r="AD79" s="43" t="str">
        <f aca="false">IF($A79="","",IF($AF78&lt;=0.005,0,MIN('Debt Snowball Calculator'!$F$21,$AF78+AE79)+IF('Debt Snowball Calculator'!$H$21=$D79,MIN($C79,MAX($AF78-(MIN('Debt Snowball Calculator'!$F$21,$AF78+AE79)-AE79),0)),0)))</f>
        <v/>
      </c>
      <c r="AE79" s="43" t="str">
        <f aca="false">IF($A79="","",$AF78*('Debt Snowball Calculator'!$E$21/12))</f>
        <v/>
      </c>
      <c r="AF79" s="43" t="str">
        <f aca="false">IF($A79="","",MAX($AF78-(AD79-AE79),0))</f>
        <v/>
      </c>
      <c r="AG79" s="43" t="str">
        <f aca="false">IF($A79="","",IF($AI78&lt;=0.005,0,MIN('Debt Snowball Calculator'!$F$22,$AI78+AH79)+IF('Debt Snowball Calculator'!$H$22=$D79,MIN($C79,MAX($AI78-(MIN('Debt Snowball Calculator'!$F$22,$AI78+AH79)-AH79),0)),0)))</f>
        <v/>
      </c>
      <c r="AH79" s="43" t="str">
        <f aca="false">IF($A79="","",$AI78*('Debt Snowball Calculator'!$E$22/12))</f>
        <v/>
      </c>
      <c r="AI79" s="43" t="str">
        <f aca="false">IF($A79="","",MAX($AI78-(AG79-AH79),0))</f>
        <v/>
      </c>
      <c r="AJ79" s="43" t="str">
        <f aca="false">IF($A79="","",F79+I79+L79+O79+R79+U79+X79+AA79+AD79+AG79)</f>
        <v/>
      </c>
      <c r="AK79" s="43" t="str">
        <f aca="false">IF($A79="","",G79+J79+M79+P79+S79+V79+Y79+AB79+AE79+AH79)</f>
        <v/>
      </c>
      <c r="AL79" s="43" t="str">
        <f aca="false">IF($A79="","",H79+K79+N79+Q79+T79+W79+Z79+AC79+AF79+AI79)</f>
        <v/>
      </c>
    </row>
    <row r="80" customFormat="false" ht="15" hidden="false" customHeight="false" outlineLevel="0" collapsed="false">
      <c r="A80" s="39" t="str">
        <f aca="false">IF($A79="","",IF(AND(ISNUMBER($AL79),$AL79&gt;0.005),$A79+1,""))</f>
        <v/>
      </c>
      <c r="B80" s="40" t="str">
        <f aca="false">IF($A80="","",EDATE('Debt Snowball Calculator'!$C$8,$A80-1))</f>
        <v/>
      </c>
      <c r="C80" s="44" t="str">
        <f aca="false">IF($A80="","",'Debt Snowball Calculator'!$C$7+IF($H79&lt;=0.005,'Debt Snowball Calculator'!$F$13,0)+IF($K79&lt;=0.005,'Debt Snowball Calculator'!$F$14,0)+IF($N79&lt;=0.005,'Debt Snowball Calculator'!$F$15,0)+IF($Q79&lt;=0.005,'Debt Snowball Calculator'!$F$16,0)+IF($T79&lt;=0.005,'Debt Snowball Calculator'!$F$17,0)+IF($W79&lt;=0.005,'Debt Snowball Calculator'!$F$18,0)+IF($Z79&lt;=0.005,'Debt Snowball Calculator'!$F$19,0)+IF($AC79&lt;=0.005,'Debt Snowball Calculator'!$F$20,0)+IF($AF79&lt;=0.005,'Debt Snowball Calculator'!$F$21,0)+IF($AI79&lt;=0.005,'Debt Snowball Calculator'!$F$22,0))</f>
        <v/>
      </c>
      <c r="D80" s="39" t="str">
        <f aca="false">IF($A80="","",MIN(IF($H79&lt;=0.005,99999,'Debt Snowball Calculator'!$H$13),IF($K79&lt;=0.005,99999,'Debt Snowball Calculator'!$H$14),IF($N79&lt;=0.005,99999,'Debt Snowball Calculator'!$H$15),IF($Q79&lt;=0.005,99999,'Debt Snowball Calculator'!$H$16),IF($T79&lt;=0.005,99999,'Debt Snowball Calculator'!$H$17),IF($W79&lt;=0.005,99999,'Debt Snowball Calculator'!$H$18),IF($Z79&lt;=0.005,99999,'Debt Snowball Calculator'!$H$19),IF($AC79&lt;=0.005,99999,'Debt Snowball Calculator'!$H$20),IF($AF79&lt;=0.005,99999,'Debt Snowball Calculator'!$H$21),IF($AI79&lt;=0.005,99999,'Debt Snowball Calculator'!$H$22)))</f>
        <v/>
      </c>
      <c r="E80" s="17" t="str">
        <f aca="false">IF($A80="","",IF($D80&gt;=99999,"— All Paid Off —",INDEX('Debt Snowball Calculator'!$C$13:$C$22,MATCH($D80,'Debt Snowball Calculator'!$H$13:$H$22,0))))</f>
        <v/>
      </c>
      <c r="F80" s="44" t="str">
        <f aca="false">IF($A80="","",IF($H79&lt;=0.005,0,MIN('Debt Snowball Calculator'!$F$13,$H79+G80)+IF('Debt Snowball Calculator'!$H$13=$D80,MIN($C80,MAX($H79-(MIN('Debt Snowball Calculator'!$F$13,$H79+G80)-G80),0)),0)))</f>
        <v/>
      </c>
      <c r="G80" s="44" t="str">
        <f aca="false">IF($A80="","",$H79*('Debt Snowball Calculator'!$E$13/12))</f>
        <v/>
      </c>
      <c r="H80" s="44" t="str">
        <f aca="false">IF($A80="","",MAX($H79-(F80-G80),0))</f>
        <v/>
      </c>
      <c r="I80" s="44" t="str">
        <f aca="false">IF($A80="","",IF($K79&lt;=0.005,0,MIN('Debt Snowball Calculator'!$F$14,$K79+J80)+IF('Debt Snowball Calculator'!$H$14=$D80,MIN($C80,MAX($K79-(MIN('Debt Snowball Calculator'!$F$14,$K79+J80)-J80),0)),0)))</f>
        <v/>
      </c>
      <c r="J80" s="44" t="str">
        <f aca="false">IF($A80="","",$K79*('Debt Snowball Calculator'!$E$14/12))</f>
        <v/>
      </c>
      <c r="K80" s="44" t="str">
        <f aca="false">IF($A80="","",MAX($K79-(I80-J80),0))</f>
        <v/>
      </c>
      <c r="L80" s="44" t="str">
        <f aca="false">IF($A80="","",IF($N79&lt;=0.005,0,MIN('Debt Snowball Calculator'!$F$15,$N79+M80)+IF('Debt Snowball Calculator'!$H$15=$D80,MIN($C80,MAX($N79-(MIN('Debt Snowball Calculator'!$F$15,$N79+M80)-M80),0)),0)))</f>
        <v/>
      </c>
      <c r="M80" s="44" t="str">
        <f aca="false">IF($A80="","",$N79*('Debt Snowball Calculator'!$E$15/12))</f>
        <v/>
      </c>
      <c r="N80" s="44" t="str">
        <f aca="false">IF($A80="","",MAX($N79-(L80-M80),0))</f>
        <v/>
      </c>
      <c r="O80" s="44" t="str">
        <f aca="false">IF($A80="","",IF($Q79&lt;=0.005,0,MIN('Debt Snowball Calculator'!$F$16,$Q79+P80)+IF('Debt Snowball Calculator'!$H$16=$D80,MIN($C80,MAX($Q79-(MIN('Debt Snowball Calculator'!$F$16,$Q79+P80)-P80),0)),0)))</f>
        <v/>
      </c>
      <c r="P80" s="44" t="str">
        <f aca="false">IF($A80="","",$Q79*('Debt Snowball Calculator'!$E$16/12))</f>
        <v/>
      </c>
      <c r="Q80" s="44" t="str">
        <f aca="false">IF($A80="","",MAX($Q79-(O80-P80),0))</f>
        <v/>
      </c>
      <c r="R80" s="44" t="str">
        <f aca="false">IF($A80="","",IF($T79&lt;=0.005,0,MIN('Debt Snowball Calculator'!$F$17,$T79+S80)+IF('Debt Snowball Calculator'!$H$17=$D80,MIN($C80,MAX($T79-(MIN('Debt Snowball Calculator'!$F$17,$T79+S80)-S80),0)),0)))</f>
        <v/>
      </c>
      <c r="S80" s="44" t="str">
        <f aca="false">IF($A80="","",$T79*('Debt Snowball Calculator'!$E$17/12))</f>
        <v/>
      </c>
      <c r="T80" s="44" t="str">
        <f aca="false">IF($A80="","",MAX($T79-(R80-S80),0))</f>
        <v/>
      </c>
      <c r="U80" s="44" t="str">
        <f aca="false">IF($A80="","",IF($W79&lt;=0.005,0,MIN('Debt Snowball Calculator'!$F$18,$W79+V80)+IF('Debt Snowball Calculator'!$H$18=$D80,MIN($C80,MAX($W79-(MIN('Debt Snowball Calculator'!$F$18,$W79+V80)-V80),0)),0)))</f>
        <v/>
      </c>
      <c r="V80" s="44" t="str">
        <f aca="false">IF($A80="","",$W79*('Debt Snowball Calculator'!$E$18/12))</f>
        <v/>
      </c>
      <c r="W80" s="44" t="str">
        <f aca="false">IF($A80="","",MAX($W79-(U80-V80),0))</f>
        <v/>
      </c>
      <c r="X80" s="44" t="str">
        <f aca="false">IF($A80="","",IF($Z79&lt;=0.005,0,MIN('Debt Snowball Calculator'!$F$19,$Z79+Y80)+IF('Debt Snowball Calculator'!$H$19=$D80,MIN($C80,MAX($Z79-(MIN('Debt Snowball Calculator'!$F$19,$Z79+Y80)-Y80),0)),0)))</f>
        <v/>
      </c>
      <c r="Y80" s="44" t="str">
        <f aca="false">IF($A80="","",$Z79*('Debt Snowball Calculator'!$E$19/12))</f>
        <v/>
      </c>
      <c r="Z80" s="44" t="str">
        <f aca="false">IF($A80="","",MAX($Z79-(X80-Y80),0))</f>
        <v/>
      </c>
      <c r="AA80" s="44" t="str">
        <f aca="false">IF($A80="","",IF($AC79&lt;=0.005,0,MIN('Debt Snowball Calculator'!$F$20,$AC79+AB80)+IF('Debt Snowball Calculator'!$H$20=$D80,MIN($C80,MAX($AC79-(MIN('Debt Snowball Calculator'!$F$20,$AC79+AB80)-AB80),0)),0)))</f>
        <v/>
      </c>
      <c r="AB80" s="44" t="str">
        <f aca="false">IF($A80="","",$AC79*('Debt Snowball Calculator'!$E$20/12))</f>
        <v/>
      </c>
      <c r="AC80" s="44" t="str">
        <f aca="false">IF($A80="","",MAX($AC79-(AA80-AB80),0))</f>
        <v/>
      </c>
      <c r="AD80" s="44" t="str">
        <f aca="false">IF($A80="","",IF($AF79&lt;=0.005,0,MIN('Debt Snowball Calculator'!$F$21,$AF79+AE80)+IF('Debt Snowball Calculator'!$H$21=$D80,MIN($C80,MAX($AF79-(MIN('Debt Snowball Calculator'!$F$21,$AF79+AE80)-AE80),0)),0)))</f>
        <v/>
      </c>
      <c r="AE80" s="44" t="str">
        <f aca="false">IF($A80="","",$AF79*('Debt Snowball Calculator'!$E$21/12))</f>
        <v/>
      </c>
      <c r="AF80" s="44" t="str">
        <f aca="false">IF($A80="","",MAX($AF79-(AD80-AE80),0))</f>
        <v/>
      </c>
      <c r="AG80" s="44" t="str">
        <f aca="false">IF($A80="","",IF($AI79&lt;=0.005,0,MIN('Debt Snowball Calculator'!$F$22,$AI79+AH80)+IF('Debt Snowball Calculator'!$H$22=$D80,MIN($C80,MAX($AI79-(MIN('Debt Snowball Calculator'!$F$22,$AI79+AH80)-AH80),0)),0)))</f>
        <v/>
      </c>
      <c r="AH80" s="44" t="str">
        <f aca="false">IF($A80="","",$AI79*('Debt Snowball Calculator'!$E$22/12))</f>
        <v/>
      </c>
      <c r="AI80" s="44" t="str">
        <f aca="false">IF($A80="","",MAX($AI79-(AG80-AH80),0))</f>
        <v/>
      </c>
      <c r="AJ80" s="44" t="str">
        <f aca="false">IF($A80="","",F80+I80+L80+O80+R80+U80+X80+AA80+AD80+AG80)</f>
        <v/>
      </c>
      <c r="AK80" s="44" t="str">
        <f aca="false">IF($A80="","",G80+J80+M80+P80+S80+V80+Y80+AB80+AE80+AH80)</f>
        <v/>
      </c>
      <c r="AL80" s="44" t="str">
        <f aca="false">IF($A80="","",H80+K80+N80+Q80+T80+W80+Z80+AC80+AF80+AI80)</f>
        <v/>
      </c>
    </row>
    <row r="81" customFormat="false" ht="15" hidden="false" customHeight="false" outlineLevel="0" collapsed="false">
      <c r="A81" s="36" t="str">
        <f aca="false">IF($A80="","",IF(AND(ISNUMBER($AL80),$AL80&gt;0.005),$A80+1,""))</f>
        <v/>
      </c>
      <c r="B81" s="37" t="str">
        <f aca="false">IF($A81="","",EDATE('Debt Snowball Calculator'!$C$8,$A81-1))</f>
        <v/>
      </c>
      <c r="C81" s="43" t="str">
        <f aca="false">IF($A81="","",'Debt Snowball Calculator'!$C$7+IF($H80&lt;=0.005,'Debt Snowball Calculator'!$F$13,0)+IF($K80&lt;=0.005,'Debt Snowball Calculator'!$F$14,0)+IF($N80&lt;=0.005,'Debt Snowball Calculator'!$F$15,0)+IF($Q80&lt;=0.005,'Debt Snowball Calculator'!$F$16,0)+IF($T80&lt;=0.005,'Debt Snowball Calculator'!$F$17,0)+IF($W80&lt;=0.005,'Debt Snowball Calculator'!$F$18,0)+IF($Z80&lt;=0.005,'Debt Snowball Calculator'!$F$19,0)+IF($AC80&lt;=0.005,'Debt Snowball Calculator'!$F$20,0)+IF($AF80&lt;=0.005,'Debt Snowball Calculator'!$F$21,0)+IF($AI80&lt;=0.005,'Debt Snowball Calculator'!$F$22,0))</f>
        <v/>
      </c>
      <c r="D81" s="36" t="str">
        <f aca="false">IF($A81="","",MIN(IF($H80&lt;=0.005,99999,'Debt Snowball Calculator'!$H$13),IF($K80&lt;=0.005,99999,'Debt Snowball Calculator'!$H$14),IF($N80&lt;=0.005,99999,'Debt Snowball Calculator'!$H$15),IF($Q80&lt;=0.005,99999,'Debt Snowball Calculator'!$H$16),IF($T80&lt;=0.005,99999,'Debt Snowball Calculator'!$H$17),IF($W80&lt;=0.005,99999,'Debt Snowball Calculator'!$H$18),IF($Z80&lt;=0.005,99999,'Debt Snowball Calculator'!$H$19),IF($AC80&lt;=0.005,99999,'Debt Snowball Calculator'!$H$20),IF($AF80&lt;=0.005,99999,'Debt Snowball Calculator'!$H$21),IF($AI80&lt;=0.005,99999,'Debt Snowball Calculator'!$H$22)))</f>
        <v/>
      </c>
      <c r="E81" s="10" t="str">
        <f aca="false">IF($A81="","",IF($D81&gt;=99999,"— All Paid Off —",INDEX('Debt Snowball Calculator'!$C$13:$C$22,MATCH($D81,'Debt Snowball Calculator'!$H$13:$H$22,0))))</f>
        <v/>
      </c>
      <c r="F81" s="43" t="str">
        <f aca="false">IF($A81="","",IF($H80&lt;=0.005,0,MIN('Debt Snowball Calculator'!$F$13,$H80+G81)+IF('Debt Snowball Calculator'!$H$13=$D81,MIN($C81,MAX($H80-(MIN('Debt Snowball Calculator'!$F$13,$H80+G81)-G81),0)),0)))</f>
        <v/>
      </c>
      <c r="G81" s="43" t="str">
        <f aca="false">IF($A81="","",$H80*('Debt Snowball Calculator'!$E$13/12))</f>
        <v/>
      </c>
      <c r="H81" s="43" t="str">
        <f aca="false">IF($A81="","",MAX($H80-(F81-G81),0))</f>
        <v/>
      </c>
      <c r="I81" s="43" t="str">
        <f aca="false">IF($A81="","",IF($K80&lt;=0.005,0,MIN('Debt Snowball Calculator'!$F$14,$K80+J81)+IF('Debt Snowball Calculator'!$H$14=$D81,MIN($C81,MAX($K80-(MIN('Debt Snowball Calculator'!$F$14,$K80+J81)-J81),0)),0)))</f>
        <v/>
      </c>
      <c r="J81" s="43" t="str">
        <f aca="false">IF($A81="","",$K80*('Debt Snowball Calculator'!$E$14/12))</f>
        <v/>
      </c>
      <c r="K81" s="43" t="str">
        <f aca="false">IF($A81="","",MAX($K80-(I81-J81),0))</f>
        <v/>
      </c>
      <c r="L81" s="43" t="str">
        <f aca="false">IF($A81="","",IF($N80&lt;=0.005,0,MIN('Debt Snowball Calculator'!$F$15,$N80+M81)+IF('Debt Snowball Calculator'!$H$15=$D81,MIN($C81,MAX($N80-(MIN('Debt Snowball Calculator'!$F$15,$N80+M81)-M81),0)),0)))</f>
        <v/>
      </c>
      <c r="M81" s="43" t="str">
        <f aca="false">IF($A81="","",$N80*('Debt Snowball Calculator'!$E$15/12))</f>
        <v/>
      </c>
      <c r="N81" s="43" t="str">
        <f aca="false">IF($A81="","",MAX($N80-(L81-M81),0))</f>
        <v/>
      </c>
      <c r="O81" s="43" t="str">
        <f aca="false">IF($A81="","",IF($Q80&lt;=0.005,0,MIN('Debt Snowball Calculator'!$F$16,$Q80+P81)+IF('Debt Snowball Calculator'!$H$16=$D81,MIN($C81,MAX($Q80-(MIN('Debt Snowball Calculator'!$F$16,$Q80+P81)-P81),0)),0)))</f>
        <v/>
      </c>
      <c r="P81" s="43" t="str">
        <f aca="false">IF($A81="","",$Q80*('Debt Snowball Calculator'!$E$16/12))</f>
        <v/>
      </c>
      <c r="Q81" s="43" t="str">
        <f aca="false">IF($A81="","",MAX($Q80-(O81-P81),0))</f>
        <v/>
      </c>
      <c r="R81" s="43" t="str">
        <f aca="false">IF($A81="","",IF($T80&lt;=0.005,0,MIN('Debt Snowball Calculator'!$F$17,$T80+S81)+IF('Debt Snowball Calculator'!$H$17=$D81,MIN($C81,MAX($T80-(MIN('Debt Snowball Calculator'!$F$17,$T80+S81)-S81),0)),0)))</f>
        <v/>
      </c>
      <c r="S81" s="43" t="str">
        <f aca="false">IF($A81="","",$T80*('Debt Snowball Calculator'!$E$17/12))</f>
        <v/>
      </c>
      <c r="T81" s="43" t="str">
        <f aca="false">IF($A81="","",MAX($T80-(R81-S81),0))</f>
        <v/>
      </c>
      <c r="U81" s="43" t="str">
        <f aca="false">IF($A81="","",IF($W80&lt;=0.005,0,MIN('Debt Snowball Calculator'!$F$18,$W80+V81)+IF('Debt Snowball Calculator'!$H$18=$D81,MIN($C81,MAX($W80-(MIN('Debt Snowball Calculator'!$F$18,$W80+V81)-V81),0)),0)))</f>
        <v/>
      </c>
      <c r="V81" s="43" t="str">
        <f aca="false">IF($A81="","",$W80*('Debt Snowball Calculator'!$E$18/12))</f>
        <v/>
      </c>
      <c r="W81" s="43" t="str">
        <f aca="false">IF($A81="","",MAX($W80-(U81-V81),0))</f>
        <v/>
      </c>
      <c r="X81" s="43" t="str">
        <f aca="false">IF($A81="","",IF($Z80&lt;=0.005,0,MIN('Debt Snowball Calculator'!$F$19,$Z80+Y81)+IF('Debt Snowball Calculator'!$H$19=$D81,MIN($C81,MAX($Z80-(MIN('Debt Snowball Calculator'!$F$19,$Z80+Y81)-Y81),0)),0)))</f>
        <v/>
      </c>
      <c r="Y81" s="43" t="str">
        <f aca="false">IF($A81="","",$Z80*('Debt Snowball Calculator'!$E$19/12))</f>
        <v/>
      </c>
      <c r="Z81" s="43" t="str">
        <f aca="false">IF($A81="","",MAX($Z80-(X81-Y81),0))</f>
        <v/>
      </c>
      <c r="AA81" s="43" t="str">
        <f aca="false">IF($A81="","",IF($AC80&lt;=0.005,0,MIN('Debt Snowball Calculator'!$F$20,$AC80+AB81)+IF('Debt Snowball Calculator'!$H$20=$D81,MIN($C81,MAX($AC80-(MIN('Debt Snowball Calculator'!$F$20,$AC80+AB81)-AB81),0)),0)))</f>
        <v/>
      </c>
      <c r="AB81" s="43" t="str">
        <f aca="false">IF($A81="","",$AC80*('Debt Snowball Calculator'!$E$20/12))</f>
        <v/>
      </c>
      <c r="AC81" s="43" t="str">
        <f aca="false">IF($A81="","",MAX($AC80-(AA81-AB81),0))</f>
        <v/>
      </c>
      <c r="AD81" s="43" t="str">
        <f aca="false">IF($A81="","",IF($AF80&lt;=0.005,0,MIN('Debt Snowball Calculator'!$F$21,$AF80+AE81)+IF('Debt Snowball Calculator'!$H$21=$D81,MIN($C81,MAX($AF80-(MIN('Debt Snowball Calculator'!$F$21,$AF80+AE81)-AE81),0)),0)))</f>
        <v/>
      </c>
      <c r="AE81" s="43" t="str">
        <f aca="false">IF($A81="","",$AF80*('Debt Snowball Calculator'!$E$21/12))</f>
        <v/>
      </c>
      <c r="AF81" s="43" t="str">
        <f aca="false">IF($A81="","",MAX($AF80-(AD81-AE81),0))</f>
        <v/>
      </c>
      <c r="AG81" s="43" t="str">
        <f aca="false">IF($A81="","",IF($AI80&lt;=0.005,0,MIN('Debt Snowball Calculator'!$F$22,$AI80+AH81)+IF('Debt Snowball Calculator'!$H$22=$D81,MIN($C81,MAX($AI80-(MIN('Debt Snowball Calculator'!$F$22,$AI80+AH81)-AH81),0)),0)))</f>
        <v/>
      </c>
      <c r="AH81" s="43" t="str">
        <f aca="false">IF($A81="","",$AI80*('Debt Snowball Calculator'!$E$22/12))</f>
        <v/>
      </c>
      <c r="AI81" s="43" t="str">
        <f aca="false">IF($A81="","",MAX($AI80-(AG81-AH81),0))</f>
        <v/>
      </c>
      <c r="AJ81" s="43" t="str">
        <f aca="false">IF($A81="","",F81+I81+L81+O81+R81+U81+X81+AA81+AD81+AG81)</f>
        <v/>
      </c>
      <c r="AK81" s="43" t="str">
        <f aca="false">IF($A81="","",G81+J81+M81+P81+S81+V81+Y81+AB81+AE81+AH81)</f>
        <v/>
      </c>
      <c r="AL81" s="43" t="str">
        <f aca="false">IF($A81="","",H81+K81+N81+Q81+T81+W81+Z81+AC81+AF81+AI81)</f>
        <v/>
      </c>
    </row>
    <row r="82" customFormat="false" ht="15" hidden="false" customHeight="false" outlineLevel="0" collapsed="false">
      <c r="A82" s="39" t="str">
        <f aca="false">IF($A81="","",IF(AND(ISNUMBER($AL81),$AL81&gt;0.005),$A81+1,""))</f>
        <v/>
      </c>
      <c r="B82" s="40" t="str">
        <f aca="false">IF($A82="","",EDATE('Debt Snowball Calculator'!$C$8,$A82-1))</f>
        <v/>
      </c>
      <c r="C82" s="44" t="str">
        <f aca="false">IF($A82="","",'Debt Snowball Calculator'!$C$7+IF($H81&lt;=0.005,'Debt Snowball Calculator'!$F$13,0)+IF($K81&lt;=0.005,'Debt Snowball Calculator'!$F$14,0)+IF($N81&lt;=0.005,'Debt Snowball Calculator'!$F$15,0)+IF($Q81&lt;=0.005,'Debt Snowball Calculator'!$F$16,0)+IF($T81&lt;=0.005,'Debt Snowball Calculator'!$F$17,0)+IF($W81&lt;=0.005,'Debt Snowball Calculator'!$F$18,0)+IF($Z81&lt;=0.005,'Debt Snowball Calculator'!$F$19,0)+IF($AC81&lt;=0.005,'Debt Snowball Calculator'!$F$20,0)+IF($AF81&lt;=0.005,'Debt Snowball Calculator'!$F$21,0)+IF($AI81&lt;=0.005,'Debt Snowball Calculator'!$F$22,0))</f>
        <v/>
      </c>
      <c r="D82" s="39" t="str">
        <f aca="false">IF($A82="","",MIN(IF($H81&lt;=0.005,99999,'Debt Snowball Calculator'!$H$13),IF($K81&lt;=0.005,99999,'Debt Snowball Calculator'!$H$14),IF($N81&lt;=0.005,99999,'Debt Snowball Calculator'!$H$15),IF($Q81&lt;=0.005,99999,'Debt Snowball Calculator'!$H$16),IF($T81&lt;=0.005,99999,'Debt Snowball Calculator'!$H$17),IF($W81&lt;=0.005,99999,'Debt Snowball Calculator'!$H$18),IF($Z81&lt;=0.005,99999,'Debt Snowball Calculator'!$H$19),IF($AC81&lt;=0.005,99999,'Debt Snowball Calculator'!$H$20),IF($AF81&lt;=0.005,99999,'Debt Snowball Calculator'!$H$21),IF($AI81&lt;=0.005,99999,'Debt Snowball Calculator'!$H$22)))</f>
        <v/>
      </c>
      <c r="E82" s="17" t="str">
        <f aca="false">IF($A82="","",IF($D82&gt;=99999,"— All Paid Off —",INDEX('Debt Snowball Calculator'!$C$13:$C$22,MATCH($D82,'Debt Snowball Calculator'!$H$13:$H$22,0))))</f>
        <v/>
      </c>
      <c r="F82" s="44" t="str">
        <f aca="false">IF($A82="","",IF($H81&lt;=0.005,0,MIN('Debt Snowball Calculator'!$F$13,$H81+G82)+IF('Debt Snowball Calculator'!$H$13=$D82,MIN($C82,MAX($H81-(MIN('Debt Snowball Calculator'!$F$13,$H81+G82)-G82),0)),0)))</f>
        <v/>
      </c>
      <c r="G82" s="44" t="str">
        <f aca="false">IF($A82="","",$H81*('Debt Snowball Calculator'!$E$13/12))</f>
        <v/>
      </c>
      <c r="H82" s="44" t="str">
        <f aca="false">IF($A82="","",MAX($H81-(F82-G82),0))</f>
        <v/>
      </c>
      <c r="I82" s="44" t="str">
        <f aca="false">IF($A82="","",IF($K81&lt;=0.005,0,MIN('Debt Snowball Calculator'!$F$14,$K81+J82)+IF('Debt Snowball Calculator'!$H$14=$D82,MIN($C82,MAX($K81-(MIN('Debt Snowball Calculator'!$F$14,$K81+J82)-J82),0)),0)))</f>
        <v/>
      </c>
      <c r="J82" s="44" t="str">
        <f aca="false">IF($A82="","",$K81*('Debt Snowball Calculator'!$E$14/12))</f>
        <v/>
      </c>
      <c r="K82" s="44" t="str">
        <f aca="false">IF($A82="","",MAX($K81-(I82-J82),0))</f>
        <v/>
      </c>
      <c r="L82" s="44" t="str">
        <f aca="false">IF($A82="","",IF($N81&lt;=0.005,0,MIN('Debt Snowball Calculator'!$F$15,$N81+M82)+IF('Debt Snowball Calculator'!$H$15=$D82,MIN($C82,MAX($N81-(MIN('Debt Snowball Calculator'!$F$15,$N81+M82)-M82),0)),0)))</f>
        <v/>
      </c>
      <c r="M82" s="44" t="str">
        <f aca="false">IF($A82="","",$N81*('Debt Snowball Calculator'!$E$15/12))</f>
        <v/>
      </c>
      <c r="N82" s="44" t="str">
        <f aca="false">IF($A82="","",MAX($N81-(L82-M82),0))</f>
        <v/>
      </c>
      <c r="O82" s="44" t="str">
        <f aca="false">IF($A82="","",IF($Q81&lt;=0.005,0,MIN('Debt Snowball Calculator'!$F$16,$Q81+P82)+IF('Debt Snowball Calculator'!$H$16=$D82,MIN($C82,MAX($Q81-(MIN('Debt Snowball Calculator'!$F$16,$Q81+P82)-P82),0)),0)))</f>
        <v/>
      </c>
      <c r="P82" s="44" t="str">
        <f aca="false">IF($A82="","",$Q81*('Debt Snowball Calculator'!$E$16/12))</f>
        <v/>
      </c>
      <c r="Q82" s="44" t="str">
        <f aca="false">IF($A82="","",MAX($Q81-(O82-P82),0))</f>
        <v/>
      </c>
      <c r="R82" s="44" t="str">
        <f aca="false">IF($A82="","",IF($T81&lt;=0.005,0,MIN('Debt Snowball Calculator'!$F$17,$T81+S82)+IF('Debt Snowball Calculator'!$H$17=$D82,MIN($C82,MAX($T81-(MIN('Debt Snowball Calculator'!$F$17,$T81+S82)-S82),0)),0)))</f>
        <v/>
      </c>
      <c r="S82" s="44" t="str">
        <f aca="false">IF($A82="","",$T81*('Debt Snowball Calculator'!$E$17/12))</f>
        <v/>
      </c>
      <c r="T82" s="44" t="str">
        <f aca="false">IF($A82="","",MAX($T81-(R82-S82),0))</f>
        <v/>
      </c>
      <c r="U82" s="44" t="str">
        <f aca="false">IF($A82="","",IF($W81&lt;=0.005,0,MIN('Debt Snowball Calculator'!$F$18,$W81+V82)+IF('Debt Snowball Calculator'!$H$18=$D82,MIN($C82,MAX($W81-(MIN('Debt Snowball Calculator'!$F$18,$W81+V82)-V82),0)),0)))</f>
        <v/>
      </c>
      <c r="V82" s="44" t="str">
        <f aca="false">IF($A82="","",$W81*('Debt Snowball Calculator'!$E$18/12))</f>
        <v/>
      </c>
      <c r="W82" s="44" t="str">
        <f aca="false">IF($A82="","",MAX($W81-(U82-V82),0))</f>
        <v/>
      </c>
      <c r="X82" s="44" t="str">
        <f aca="false">IF($A82="","",IF($Z81&lt;=0.005,0,MIN('Debt Snowball Calculator'!$F$19,$Z81+Y82)+IF('Debt Snowball Calculator'!$H$19=$D82,MIN($C82,MAX($Z81-(MIN('Debt Snowball Calculator'!$F$19,$Z81+Y82)-Y82),0)),0)))</f>
        <v/>
      </c>
      <c r="Y82" s="44" t="str">
        <f aca="false">IF($A82="","",$Z81*('Debt Snowball Calculator'!$E$19/12))</f>
        <v/>
      </c>
      <c r="Z82" s="44" t="str">
        <f aca="false">IF($A82="","",MAX($Z81-(X82-Y82),0))</f>
        <v/>
      </c>
      <c r="AA82" s="44" t="str">
        <f aca="false">IF($A82="","",IF($AC81&lt;=0.005,0,MIN('Debt Snowball Calculator'!$F$20,$AC81+AB82)+IF('Debt Snowball Calculator'!$H$20=$D82,MIN($C82,MAX($AC81-(MIN('Debt Snowball Calculator'!$F$20,$AC81+AB82)-AB82),0)),0)))</f>
        <v/>
      </c>
      <c r="AB82" s="44" t="str">
        <f aca="false">IF($A82="","",$AC81*('Debt Snowball Calculator'!$E$20/12))</f>
        <v/>
      </c>
      <c r="AC82" s="44" t="str">
        <f aca="false">IF($A82="","",MAX($AC81-(AA82-AB82),0))</f>
        <v/>
      </c>
      <c r="AD82" s="44" t="str">
        <f aca="false">IF($A82="","",IF($AF81&lt;=0.005,0,MIN('Debt Snowball Calculator'!$F$21,$AF81+AE82)+IF('Debt Snowball Calculator'!$H$21=$D82,MIN($C82,MAX($AF81-(MIN('Debt Snowball Calculator'!$F$21,$AF81+AE82)-AE82),0)),0)))</f>
        <v/>
      </c>
      <c r="AE82" s="44" t="str">
        <f aca="false">IF($A82="","",$AF81*('Debt Snowball Calculator'!$E$21/12))</f>
        <v/>
      </c>
      <c r="AF82" s="44" t="str">
        <f aca="false">IF($A82="","",MAX($AF81-(AD82-AE82),0))</f>
        <v/>
      </c>
      <c r="AG82" s="44" t="str">
        <f aca="false">IF($A82="","",IF($AI81&lt;=0.005,0,MIN('Debt Snowball Calculator'!$F$22,$AI81+AH82)+IF('Debt Snowball Calculator'!$H$22=$D82,MIN($C82,MAX($AI81-(MIN('Debt Snowball Calculator'!$F$22,$AI81+AH82)-AH82),0)),0)))</f>
        <v/>
      </c>
      <c r="AH82" s="44" t="str">
        <f aca="false">IF($A82="","",$AI81*('Debt Snowball Calculator'!$E$22/12))</f>
        <v/>
      </c>
      <c r="AI82" s="44" t="str">
        <f aca="false">IF($A82="","",MAX($AI81-(AG82-AH82),0))</f>
        <v/>
      </c>
      <c r="AJ82" s="44" t="str">
        <f aca="false">IF($A82="","",F82+I82+L82+O82+R82+U82+X82+AA82+AD82+AG82)</f>
        <v/>
      </c>
      <c r="AK82" s="44" t="str">
        <f aca="false">IF($A82="","",G82+J82+M82+P82+S82+V82+Y82+AB82+AE82+AH82)</f>
        <v/>
      </c>
      <c r="AL82" s="44" t="str">
        <f aca="false">IF($A82="","",H82+K82+N82+Q82+T82+W82+Z82+AC82+AF82+AI82)</f>
        <v/>
      </c>
    </row>
    <row r="83" customFormat="false" ht="15" hidden="false" customHeight="false" outlineLevel="0" collapsed="false">
      <c r="A83" s="36" t="str">
        <f aca="false">IF($A82="","",IF(AND(ISNUMBER($AL82),$AL82&gt;0.005),$A82+1,""))</f>
        <v/>
      </c>
      <c r="B83" s="37" t="str">
        <f aca="false">IF($A83="","",EDATE('Debt Snowball Calculator'!$C$8,$A83-1))</f>
        <v/>
      </c>
      <c r="C83" s="43" t="str">
        <f aca="false">IF($A83="","",'Debt Snowball Calculator'!$C$7+IF($H82&lt;=0.005,'Debt Snowball Calculator'!$F$13,0)+IF($K82&lt;=0.005,'Debt Snowball Calculator'!$F$14,0)+IF($N82&lt;=0.005,'Debt Snowball Calculator'!$F$15,0)+IF($Q82&lt;=0.005,'Debt Snowball Calculator'!$F$16,0)+IF($T82&lt;=0.005,'Debt Snowball Calculator'!$F$17,0)+IF($W82&lt;=0.005,'Debt Snowball Calculator'!$F$18,0)+IF($Z82&lt;=0.005,'Debt Snowball Calculator'!$F$19,0)+IF($AC82&lt;=0.005,'Debt Snowball Calculator'!$F$20,0)+IF($AF82&lt;=0.005,'Debt Snowball Calculator'!$F$21,0)+IF($AI82&lt;=0.005,'Debt Snowball Calculator'!$F$22,0))</f>
        <v/>
      </c>
      <c r="D83" s="36" t="str">
        <f aca="false">IF($A83="","",MIN(IF($H82&lt;=0.005,99999,'Debt Snowball Calculator'!$H$13),IF($K82&lt;=0.005,99999,'Debt Snowball Calculator'!$H$14),IF($N82&lt;=0.005,99999,'Debt Snowball Calculator'!$H$15),IF($Q82&lt;=0.005,99999,'Debt Snowball Calculator'!$H$16),IF($T82&lt;=0.005,99999,'Debt Snowball Calculator'!$H$17),IF($W82&lt;=0.005,99999,'Debt Snowball Calculator'!$H$18),IF($Z82&lt;=0.005,99999,'Debt Snowball Calculator'!$H$19),IF($AC82&lt;=0.005,99999,'Debt Snowball Calculator'!$H$20),IF($AF82&lt;=0.005,99999,'Debt Snowball Calculator'!$H$21),IF($AI82&lt;=0.005,99999,'Debt Snowball Calculator'!$H$22)))</f>
        <v/>
      </c>
      <c r="E83" s="10" t="str">
        <f aca="false">IF($A83="","",IF($D83&gt;=99999,"— All Paid Off —",INDEX('Debt Snowball Calculator'!$C$13:$C$22,MATCH($D83,'Debt Snowball Calculator'!$H$13:$H$22,0))))</f>
        <v/>
      </c>
      <c r="F83" s="43" t="str">
        <f aca="false">IF($A83="","",IF($H82&lt;=0.005,0,MIN('Debt Snowball Calculator'!$F$13,$H82+G83)+IF('Debt Snowball Calculator'!$H$13=$D83,MIN($C83,MAX($H82-(MIN('Debt Snowball Calculator'!$F$13,$H82+G83)-G83),0)),0)))</f>
        <v/>
      </c>
      <c r="G83" s="43" t="str">
        <f aca="false">IF($A83="","",$H82*('Debt Snowball Calculator'!$E$13/12))</f>
        <v/>
      </c>
      <c r="H83" s="43" t="str">
        <f aca="false">IF($A83="","",MAX($H82-(F83-G83),0))</f>
        <v/>
      </c>
      <c r="I83" s="43" t="str">
        <f aca="false">IF($A83="","",IF($K82&lt;=0.005,0,MIN('Debt Snowball Calculator'!$F$14,$K82+J83)+IF('Debt Snowball Calculator'!$H$14=$D83,MIN($C83,MAX($K82-(MIN('Debt Snowball Calculator'!$F$14,$K82+J83)-J83),0)),0)))</f>
        <v/>
      </c>
      <c r="J83" s="43" t="str">
        <f aca="false">IF($A83="","",$K82*('Debt Snowball Calculator'!$E$14/12))</f>
        <v/>
      </c>
      <c r="K83" s="43" t="str">
        <f aca="false">IF($A83="","",MAX($K82-(I83-J83),0))</f>
        <v/>
      </c>
      <c r="L83" s="43" t="str">
        <f aca="false">IF($A83="","",IF($N82&lt;=0.005,0,MIN('Debt Snowball Calculator'!$F$15,$N82+M83)+IF('Debt Snowball Calculator'!$H$15=$D83,MIN($C83,MAX($N82-(MIN('Debt Snowball Calculator'!$F$15,$N82+M83)-M83),0)),0)))</f>
        <v/>
      </c>
      <c r="M83" s="43" t="str">
        <f aca="false">IF($A83="","",$N82*('Debt Snowball Calculator'!$E$15/12))</f>
        <v/>
      </c>
      <c r="N83" s="43" t="str">
        <f aca="false">IF($A83="","",MAX($N82-(L83-M83),0))</f>
        <v/>
      </c>
      <c r="O83" s="43" t="str">
        <f aca="false">IF($A83="","",IF($Q82&lt;=0.005,0,MIN('Debt Snowball Calculator'!$F$16,$Q82+P83)+IF('Debt Snowball Calculator'!$H$16=$D83,MIN($C83,MAX($Q82-(MIN('Debt Snowball Calculator'!$F$16,$Q82+P83)-P83),0)),0)))</f>
        <v/>
      </c>
      <c r="P83" s="43" t="str">
        <f aca="false">IF($A83="","",$Q82*('Debt Snowball Calculator'!$E$16/12))</f>
        <v/>
      </c>
      <c r="Q83" s="43" t="str">
        <f aca="false">IF($A83="","",MAX($Q82-(O83-P83),0))</f>
        <v/>
      </c>
      <c r="R83" s="43" t="str">
        <f aca="false">IF($A83="","",IF($T82&lt;=0.005,0,MIN('Debt Snowball Calculator'!$F$17,$T82+S83)+IF('Debt Snowball Calculator'!$H$17=$D83,MIN($C83,MAX($T82-(MIN('Debt Snowball Calculator'!$F$17,$T82+S83)-S83),0)),0)))</f>
        <v/>
      </c>
      <c r="S83" s="43" t="str">
        <f aca="false">IF($A83="","",$T82*('Debt Snowball Calculator'!$E$17/12))</f>
        <v/>
      </c>
      <c r="T83" s="43" t="str">
        <f aca="false">IF($A83="","",MAX($T82-(R83-S83),0))</f>
        <v/>
      </c>
      <c r="U83" s="43" t="str">
        <f aca="false">IF($A83="","",IF($W82&lt;=0.005,0,MIN('Debt Snowball Calculator'!$F$18,$W82+V83)+IF('Debt Snowball Calculator'!$H$18=$D83,MIN($C83,MAX($W82-(MIN('Debt Snowball Calculator'!$F$18,$W82+V83)-V83),0)),0)))</f>
        <v/>
      </c>
      <c r="V83" s="43" t="str">
        <f aca="false">IF($A83="","",$W82*('Debt Snowball Calculator'!$E$18/12))</f>
        <v/>
      </c>
      <c r="W83" s="43" t="str">
        <f aca="false">IF($A83="","",MAX($W82-(U83-V83),0))</f>
        <v/>
      </c>
      <c r="X83" s="43" t="str">
        <f aca="false">IF($A83="","",IF($Z82&lt;=0.005,0,MIN('Debt Snowball Calculator'!$F$19,$Z82+Y83)+IF('Debt Snowball Calculator'!$H$19=$D83,MIN($C83,MAX($Z82-(MIN('Debt Snowball Calculator'!$F$19,$Z82+Y83)-Y83),0)),0)))</f>
        <v/>
      </c>
      <c r="Y83" s="43" t="str">
        <f aca="false">IF($A83="","",$Z82*('Debt Snowball Calculator'!$E$19/12))</f>
        <v/>
      </c>
      <c r="Z83" s="43" t="str">
        <f aca="false">IF($A83="","",MAX($Z82-(X83-Y83),0))</f>
        <v/>
      </c>
      <c r="AA83" s="43" t="str">
        <f aca="false">IF($A83="","",IF($AC82&lt;=0.005,0,MIN('Debt Snowball Calculator'!$F$20,$AC82+AB83)+IF('Debt Snowball Calculator'!$H$20=$D83,MIN($C83,MAX($AC82-(MIN('Debt Snowball Calculator'!$F$20,$AC82+AB83)-AB83),0)),0)))</f>
        <v/>
      </c>
      <c r="AB83" s="43" t="str">
        <f aca="false">IF($A83="","",$AC82*('Debt Snowball Calculator'!$E$20/12))</f>
        <v/>
      </c>
      <c r="AC83" s="43" t="str">
        <f aca="false">IF($A83="","",MAX($AC82-(AA83-AB83),0))</f>
        <v/>
      </c>
      <c r="AD83" s="43" t="str">
        <f aca="false">IF($A83="","",IF($AF82&lt;=0.005,0,MIN('Debt Snowball Calculator'!$F$21,$AF82+AE83)+IF('Debt Snowball Calculator'!$H$21=$D83,MIN($C83,MAX($AF82-(MIN('Debt Snowball Calculator'!$F$21,$AF82+AE83)-AE83),0)),0)))</f>
        <v/>
      </c>
      <c r="AE83" s="43" t="str">
        <f aca="false">IF($A83="","",$AF82*('Debt Snowball Calculator'!$E$21/12))</f>
        <v/>
      </c>
      <c r="AF83" s="43" t="str">
        <f aca="false">IF($A83="","",MAX($AF82-(AD83-AE83),0))</f>
        <v/>
      </c>
      <c r="AG83" s="43" t="str">
        <f aca="false">IF($A83="","",IF($AI82&lt;=0.005,0,MIN('Debt Snowball Calculator'!$F$22,$AI82+AH83)+IF('Debt Snowball Calculator'!$H$22=$D83,MIN($C83,MAX($AI82-(MIN('Debt Snowball Calculator'!$F$22,$AI82+AH83)-AH83),0)),0)))</f>
        <v/>
      </c>
      <c r="AH83" s="43" t="str">
        <f aca="false">IF($A83="","",$AI82*('Debt Snowball Calculator'!$E$22/12))</f>
        <v/>
      </c>
      <c r="AI83" s="43" t="str">
        <f aca="false">IF($A83="","",MAX($AI82-(AG83-AH83),0))</f>
        <v/>
      </c>
      <c r="AJ83" s="43" t="str">
        <f aca="false">IF($A83="","",F83+I83+L83+O83+R83+U83+X83+AA83+AD83+AG83)</f>
        <v/>
      </c>
      <c r="AK83" s="43" t="str">
        <f aca="false">IF($A83="","",G83+J83+M83+P83+S83+V83+Y83+AB83+AE83+AH83)</f>
        <v/>
      </c>
      <c r="AL83" s="43" t="str">
        <f aca="false">IF($A83="","",H83+K83+N83+Q83+T83+W83+Z83+AC83+AF83+AI83)</f>
        <v/>
      </c>
    </row>
    <row r="84" customFormat="false" ht="15" hidden="false" customHeight="false" outlineLevel="0" collapsed="false">
      <c r="A84" s="39" t="str">
        <f aca="false">IF($A83="","",IF(AND(ISNUMBER($AL83),$AL83&gt;0.005),$A83+1,""))</f>
        <v/>
      </c>
      <c r="B84" s="40" t="str">
        <f aca="false">IF($A84="","",EDATE('Debt Snowball Calculator'!$C$8,$A84-1))</f>
        <v/>
      </c>
      <c r="C84" s="44" t="str">
        <f aca="false">IF($A84="","",'Debt Snowball Calculator'!$C$7+IF($H83&lt;=0.005,'Debt Snowball Calculator'!$F$13,0)+IF($K83&lt;=0.005,'Debt Snowball Calculator'!$F$14,0)+IF($N83&lt;=0.005,'Debt Snowball Calculator'!$F$15,0)+IF($Q83&lt;=0.005,'Debt Snowball Calculator'!$F$16,0)+IF($T83&lt;=0.005,'Debt Snowball Calculator'!$F$17,0)+IF($W83&lt;=0.005,'Debt Snowball Calculator'!$F$18,0)+IF($Z83&lt;=0.005,'Debt Snowball Calculator'!$F$19,0)+IF($AC83&lt;=0.005,'Debt Snowball Calculator'!$F$20,0)+IF($AF83&lt;=0.005,'Debt Snowball Calculator'!$F$21,0)+IF($AI83&lt;=0.005,'Debt Snowball Calculator'!$F$22,0))</f>
        <v/>
      </c>
      <c r="D84" s="39" t="str">
        <f aca="false">IF($A84="","",MIN(IF($H83&lt;=0.005,99999,'Debt Snowball Calculator'!$H$13),IF($K83&lt;=0.005,99999,'Debt Snowball Calculator'!$H$14),IF($N83&lt;=0.005,99999,'Debt Snowball Calculator'!$H$15),IF($Q83&lt;=0.005,99999,'Debt Snowball Calculator'!$H$16),IF($T83&lt;=0.005,99999,'Debt Snowball Calculator'!$H$17),IF($W83&lt;=0.005,99999,'Debt Snowball Calculator'!$H$18),IF($Z83&lt;=0.005,99999,'Debt Snowball Calculator'!$H$19),IF($AC83&lt;=0.005,99999,'Debt Snowball Calculator'!$H$20),IF($AF83&lt;=0.005,99999,'Debt Snowball Calculator'!$H$21),IF($AI83&lt;=0.005,99999,'Debt Snowball Calculator'!$H$22)))</f>
        <v/>
      </c>
      <c r="E84" s="17" t="str">
        <f aca="false">IF($A84="","",IF($D84&gt;=99999,"— All Paid Off —",INDEX('Debt Snowball Calculator'!$C$13:$C$22,MATCH($D84,'Debt Snowball Calculator'!$H$13:$H$22,0))))</f>
        <v/>
      </c>
      <c r="F84" s="44" t="str">
        <f aca="false">IF($A84="","",IF($H83&lt;=0.005,0,MIN('Debt Snowball Calculator'!$F$13,$H83+G84)+IF('Debt Snowball Calculator'!$H$13=$D84,MIN($C84,MAX($H83-(MIN('Debt Snowball Calculator'!$F$13,$H83+G84)-G84),0)),0)))</f>
        <v/>
      </c>
      <c r="G84" s="44" t="str">
        <f aca="false">IF($A84="","",$H83*('Debt Snowball Calculator'!$E$13/12))</f>
        <v/>
      </c>
      <c r="H84" s="44" t="str">
        <f aca="false">IF($A84="","",MAX($H83-(F84-G84),0))</f>
        <v/>
      </c>
      <c r="I84" s="44" t="str">
        <f aca="false">IF($A84="","",IF($K83&lt;=0.005,0,MIN('Debt Snowball Calculator'!$F$14,$K83+J84)+IF('Debt Snowball Calculator'!$H$14=$D84,MIN($C84,MAX($K83-(MIN('Debt Snowball Calculator'!$F$14,$K83+J84)-J84),0)),0)))</f>
        <v/>
      </c>
      <c r="J84" s="44" t="str">
        <f aca="false">IF($A84="","",$K83*('Debt Snowball Calculator'!$E$14/12))</f>
        <v/>
      </c>
      <c r="K84" s="44" t="str">
        <f aca="false">IF($A84="","",MAX($K83-(I84-J84),0))</f>
        <v/>
      </c>
      <c r="L84" s="44" t="str">
        <f aca="false">IF($A84="","",IF($N83&lt;=0.005,0,MIN('Debt Snowball Calculator'!$F$15,$N83+M84)+IF('Debt Snowball Calculator'!$H$15=$D84,MIN($C84,MAX($N83-(MIN('Debt Snowball Calculator'!$F$15,$N83+M84)-M84),0)),0)))</f>
        <v/>
      </c>
      <c r="M84" s="44" t="str">
        <f aca="false">IF($A84="","",$N83*('Debt Snowball Calculator'!$E$15/12))</f>
        <v/>
      </c>
      <c r="N84" s="44" t="str">
        <f aca="false">IF($A84="","",MAX($N83-(L84-M84),0))</f>
        <v/>
      </c>
      <c r="O84" s="44" t="str">
        <f aca="false">IF($A84="","",IF($Q83&lt;=0.005,0,MIN('Debt Snowball Calculator'!$F$16,$Q83+P84)+IF('Debt Snowball Calculator'!$H$16=$D84,MIN($C84,MAX($Q83-(MIN('Debt Snowball Calculator'!$F$16,$Q83+P84)-P84),0)),0)))</f>
        <v/>
      </c>
      <c r="P84" s="44" t="str">
        <f aca="false">IF($A84="","",$Q83*('Debt Snowball Calculator'!$E$16/12))</f>
        <v/>
      </c>
      <c r="Q84" s="44" t="str">
        <f aca="false">IF($A84="","",MAX($Q83-(O84-P84),0))</f>
        <v/>
      </c>
      <c r="R84" s="44" t="str">
        <f aca="false">IF($A84="","",IF($T83&lt;=0.005,0,MIN('Debt Snowball Calculator'!$F$17,$T83+S84)+IF('Debt Snowball Calculator'!$H$17=$D84,MIN($C84,MAX($T83-(MIN('Debt Snowball Calculator'!$F$17,$T83+S84)-S84),0)),0)))</f>
        <v/>
      </c>
      <c r="S84" s="44" t="str">
        <f aca="false">IF($A84="","",$T83*('Debt Snowball Calculator'!$E$17/12))</f>
        <v/>
      </c>
      <c r="T84" s="44" t="str">
        <f aca="false">IF($A84="","",MAX($T83-(R84-S84),0))</f>
        <v/>
      </c>
      <c r="U84" s="44" t="str">
        <f aca="false">IF($A84="","",IF($W83&lt;=0.005,0,MIN('Debt Snowball Calculator'!$F$18,$W83+V84)+IF('Debt Snowball Calculator'!$H$18=$D84,MIN($C84,MAX($W83-(MIN('Debt Snowball Calculator'!$F$18,$W83+V84)-V84),0)),0)))</f>
        <v/>
      </c>
      <c r="V84" s="44" t="str">
        <f aca="false">IF($A84="","",$W83*('Debt Snowball Calculator'!$E$18/12))</f>
        <v/>
      </c>
      <c r="W84" s="44" t="str">
        <f aca="false">IF($A84="","",MAX($W83-(U84-V84),0))</f>
        <v/>
      </c>
      <c r="X84" s="44" t="str">
        <f aca="false">IF($A84="","",IF($Z83&lt;=0.005,0,MIN('Debt Snowball Calculator'!$F$19,$Z83+Y84)+IF('Debt Snowball Calculator'!$H$19=$D84,MIN($C84,MAX($Z83-(MIN('Debt Snowball Calculator'!$F$19,$Z83+Y84)-Y84),0)),0)))</f>
        <v/>
      </c>
      <c r="Y84" s="44" t="str">
        <f aca="false">IF($A84="","",$Z83*('Debt Snowball Calculator'!$E$19/12))</f>
        <v/>
      </c>
      <c r="Z84" s="44" t="str">
        <f aca="false">IF($A84="","",MAX($Z83-(X84-Y84),0))</f>
        <v/>
      </c>
      <c r="AA84" s="44" t="str">
        <f aca="false">IF($A84="","",IF($AC83&lt;=0.005,0,MIN('Debt Snowball Calculator'!$F$20,$AC83+AB84)+IF('Debt Snowball Calculator'!$H$20=$D84,MIN($C84,MAX($AC83-(MIN('Debt Snowball Calculator'!$F$20,$AC83+AB84)-AB84),0)),0)))</f>
        <v/>
      </c>
      <c r="AB84" s="44" t="str">
        <f aca="false">IF($A84="","",$AC83*('Debt Snowball Calculator'!$E$20/12))</f>
        <v/>
      </c>
      <c r="AC84" s="44" t="str">
        <f aca="false">IF($A84="","",MAX($AC83-(AA84-AB84),0))</f>
        <v/>
      </c>
      <c r="AD84" s="44" t="str">
        <f aca="false">IF($A84="","",IF($AF83&lt;=0.005,0,MIN('Debt Snowball Calculator'!$F$21,$AF83+AE84)+IF('Debt Snowball Calculator'!$H$21=$D84,MIN($C84,MAX($AF83-(MIN('Debt Snowball Calculator'!$F$21,$AF83+AE84)-AE84),0)),0)))</f>
        <v/>
      </c>
      <c r="AE84" s="44" t="str">
        <f aca="false">IF($A84="","",$AF83*('Debt Snowball Calculator'!$E$21/12))</f>
        <v/>
      </c>
      <c r="AF84" s="44" t="str">
        <f aca="false">IF($A84="","",MAX($AF83-(AD84-AE84),0))</f>
        <v/>
      </c>
      <c r="AG84" s="44" t="str">
        <f aca="false">IF($A84="","",IF($AI83&lt;=0.005,0,MIN('Debt Snowball Calculator'!$F$22,$AI83+AH84)+IF('Debt Snowball Calculator'!$H$22=$D84,MIN($C84,MAX($AI83-(MIN('Debt Snowball Calculator'!$F$22,$AI83+AH84)-AH84),0)),0)))</f>
        <v/>
      </c>
      <c r="AH84" s="44" t="str">
        <f aca="false">IF($A84="","",$AI83*('Debt Snowball Calculator'!$E$22/12))</f>
        <v/>
      </c>
      <c r="AI84" s="44" t="str">
        <f aca="false">IF($A84="","",MAX($AI83-(AG84-AH84),0))</f>
        <v/>
      </c>
      <c r="AJ84" s="44" t="str">
        <f aca="false">IF($A84="","",F84+I84+L84+O84+R84+U84+X84+AA84+AD84+AG84)</f>
        <v/>
      </c>
      <c r="AK84" s="44" t="str">
        <f aca="false">IF($A84="","",G84+J84+M84+P84+S84+V84+Y84+AB84+AE84+AH84)</f>
        <v/>
      </c>
      <c r="AL84" s="44" t="str">
        <f aca="false">IF($A84="","",H84+K84+N84+Q84+T84+W84+Z84+AC84+AF84+AI84)</f>
        <v/>
      </c>
    </row>
    <row r="85" customFormat="false" ht="15" hidden="false" customHeight="false" outlineLevel="0" collapsed="false">
      <c r="A85" s="36" t="str">
        <f aca="false">IF($A84="","",IF(AND(ISNUMBER($AL84),$AL84&gt;0.005),$A84+1,""))</f>
        <v/>
      </c>
      <c r="B85" s="37" t="str">
        <f aca="false">IF($A85="","",EDATE('Debt Snowball Calculator'!$C$8,$A85-1))</f>
        <v/>
      </c>
      <c r="C85" s="43" t="str">
        <f aca="false">IF($A85="","",'Debt Snowball Calculator'!$C$7+IF($H84&lt;=0.005,'Debt Snowball Calculator'!$F$13,0)+IF($K84&lt;=0.005,'Debt Snowball Calculator'!$F$14,0)+IF($N84&lt;=0.005,'Debt Snowball Calculator'!$F$15,0)+IF($Q84&lt;=0.005,'Debt Snowball Calculator'!$F$16,0)+IF($T84&lt;=0.005,'Debt Snowball Calculator'!$F$17,0)+IF($W84&lt;=0.005,'Debt Snowball Calculator'!$F$18,0)+IF($Z84&lt;=0.005,'Debt Snowball Calculator'!$F$19,0)+IF($AC84&lt;=0.005,'Debt Snowball Calculator'!$F$20,0)+IF($AF84&lt;=0.005,'Debt Snowball Calculator'!$F$21,0)+IF($AI84&lt;=0.005,'Debt Snowball Calculator'!$F$22,0))</f>
        <v/>
      </c>
      <c r="D85" s="36" t="str">
        <f aca="false">IF($A85="","",MIN(IF($H84&lt;=0.005,99999,'Debt Snowball Calculator'!$H$13),IF($K84&lt;=0.005,99999,'Debt Snowball Calculator'!$H$14),IF($N84&lt;=0.005,99999,'Debt Snowball Calculator'!$H$15),IF($Q84&lt;=0.005,99999,'Debt Snowball Calculator'!$H$16),IF($T84&lt;=0.005,99999,'Debt Snowball Calculator'!$H$17),IF($W84&lt;=0.005,99999,'Debt Snowball Calculator'!$H$18),IF($Z84&lt;=0.005,99999,'Debt Snowball Calculator'!$H$19),IF($AC84&lt;=0.005,99999,'Debt Snowball Calculator'!$H$20),IF($AF84&lt;=0.005,99999,'Debt Snowball Calculator'!$H$21),IF($AI84&lt;=0.005,99999,'Debt Snowball Calculator'!$H$22)))</f>
        <v/>
      </c>
      <c r="E85" s="10" t="str">
        <f aca="false">IF($A85="","",IF($D85&gt;=99999,"— All Paid Off —",INDEX('Debt Snowball Calculator'!$C$13:$C$22,MATCH($D85,'Debt Snowball Calculator'!$H$13:$H$22,0))))</f>
        <v/>
      </c>
      <c r="F85" s="43" t="str">
        <f aca="false">IF($A85="","",IF($H84&lt;=0.005,0,MIN('Debt Snowball Calculator'!$F$13,$H84+G85)+IF('Debt Snowball Calculator'!$H$13=$D85,MIN($C85,MAX($H84-(MIN('Debt Snowball Calculator'!$F$13,$H84+G85)-G85),0)),0)))</f>
        <v/>
      </c>
      <c r="G85" s="43" t="str">
        <f aca="false">IF($A85="","",$H84*('Debt Snowball Calculator'!$E$13/12))</f>
        <v/>
      </c>
      <c r="H85" s="43" t="str">
        <f aca="false">IF($A85="","",MAX($H84-(F85-G85),0))</f>
        <v/>
      </c>
      <c r="I85" s="43" t="str">
        <f aca="false">IF($A85="","",IF($K84&lt;=0.005,0,MIN('Debt Snowball Calculator'!$F$14,$K84+J85)+IF('Debt Snowball Calculator'!$H$14=$D85,MIN($C85,MAX($K84-(MIN('Debt Snowball Calculator'!$F$14,$K84+J85)-J85),0)),0)))</f>
        <v/>
      </c>
      <c r="J85" s="43" t="str">
        <f aca="false">IF($A85="","",$K84*('Debt Snowball Calculator'!$E$14/12))</f>
        <v/>
      </c>
      <c r="K85" s="43" t="str">
        <f aca="false">IF($A85="","",MAX($K84-(I85-J85),0))</f>
        <v/>
      </c>
      <c r="L85" s="43" t="str">
        <f aca="false">IF($A85="","",IF($N84&lt;=0.005,0,MIN('Debt Snowball Calculator'!$F$15,$N84+M85)+IF('Debt Snowball Calculator'!$H$15=$D85,MIN($C85,MAX($N84-(MIN('Debt Snowball Calculator'!$F$15,$N84+M85)-M85),0)),0)))</f>
        <v/>
      </c>
      <c r="M85" s="43" t="str">
        <f aca="false">IF($A85="","",$N84*('Debt Snowball Calculator'!$E$15/12))</f>
        <v/>
      </c>
      <c r="N85" s="43" t="str">
        <f aca="false">IF($A85="","",MAX($N84-(L85-M85),0))</f>
        <v/>
      </c>
      <c r="O85" s="43" t="str">
        <f aca="false">IF($A85="","",IF($Q84&lt;=0.005,0,MIN('Debt Snowball Calculator'!$F$16,$Q84+P85)+IF('Debt Snowball Calculator'!$H$16=$D85,MIN($C85,MAX($Q84-(MIN('Debt Snowball Calculator'!$F$16,$Q84+P85)-P85),0)),0)))</f>
        <v/>
      </c>
      <c r="P85" s="43" t="str">
        <f aca="false">IF($A85="","",$Q84*('Debt Snowball Calculator'!$E$16/12))</f>
        <v/>
      </c>
      <c r="Q85" s="43" t="str">
        <f aca="false">IF($A85="","",MAX($Q84-(O85-P85),0))</f>
        <v/>
      </c>
      <c r="R85" s="43" t="str">
        <f aca="false">IF($A85="","",IF($T84&lt;=0.005,0,MIN('Debt Snowball Calculator'!$F$17,$T84+S85)+IF('Debt Snowball Calculator'!$H$17=$D85,MIN($C85,MAX($T84-(MIN('Debt Snowball Calculator'!$F$17,$T84+S85)-S85),0)),0)))</f>
        <v/>
      </c>
      <c r="S85" s="43" t="str">
        <f aca="false">IF($A85="","",$T84*('Debt Snowball Calculator'!$E$17/12))</f>
        <v/>
      </c>
      <c r="T85" s="43" t="str">
        <f aca="false">IF($A85="","",MAX($T84-(R85-S85),0))</f>
        <v/>
      </c>
      <c r="U85" s="43" t="str">
        <f aca="false">IF($A85="","",IF($W84&lt;=0.005,0,MIN('Debt Snowball Calculator'!$F$18,$W84+V85)+IF('Debt Snowball Calculator'!$H$18=$D85,MIN($C85,MAX($W84-(MIN('Debt Snowball Calculator'!$F$18,$W84+V85)-V85),0)),0)))</f>
        <v/>
      </c>
      <c r="V85" s="43" t="str">
        <f aca="false">IF($A85="","",$W84*('Debt Snowball Calculator'!$E$18/12))</f>
        <v/>
      </c>
      <c r="W85" s="43" t="str">
        <f aca="false">IF($A85="","",MAX($W84-(U85-V85),0))</f>
        <v/>
      </c>
      <c r="X85" s="43" t="str">
        <f aca="false">IF($A85="","",IF($Z84&lt;=0.005,0,MIN('Debt Snowball Calculator'!$F$19,$Z84+Y85)+IF('Debt Snowball Calculator'!$H$19=$D85,MIN($C85,MAX($Z84-(MIN('Debt Snowball Calculator'!$F$19,$Z84+Y85)-Y85),0)),0)))</f>
        <v/>
      </c>
      <c r="Y85" s="43" t="str">
        <f aca="false">IF($A85="","",$Z84*('Debt Snowball Calculator'!$E$19/12))</f>
        <v/>
      </c>
      <c r="Z85" s="43" t="str">
        <f aca="false">IF($A85="","",MAX($Z84-(X85-Y85),0))</f>
        <v/>
      </c>
      <c r="AA85" s="43" t="str">
        <f aca="false">IF($A85="","",IF($AC84&lt;=0.005,0,MIN('Debt Snowball Calculator'!$F$20,$AC84+AB85)+IF('Debt Snowball Calculator'!$H$20=$D85,MIN($C85,MAX($AC84-(MIN('Debt Snowball Calculator'!$F$20,$AC84+AB85)-AB85),0)),0)))</f>
        <v/>
      </c>
      <c r="AB85" s="43" t="str">
        <f aca="false">IF($A85="","",$AC84*('Debt Snowball Calculator'!$E$20/12))</f>
        <v/>
      </c>
      <c r="AC85" s="43" t="str">
        <f aca="false">IF($A85="","",MAX($AC84-(AA85-AB85),0))</f>
        <v/>
      </c>
      <c r="AD85" s="43" t="str">
        <f aca="false">IF($A85="","",IF($AF84&lt;=0.005,0,MIN('Debt Snowball Calculator'!$F$21,$AF84+AE85)+IF('Debt Snowball Calculator'!$H$21=$D85,MIN($C85,MAX($AF84-(MIN('Debt Snowball Calculator'!$F$21,$AF84+AE85)-AE85),0)),0)))</f>
        <v/>
      </c>
      <c r="AE85" s="43" t="str">
        <f aca="false">IF($A85="","",$AF84*('Debt Snowball Calculator'!$E$21/12))</f>
        <v/>
      </c>
      <c r="AF85" s="43" t="str">
        <f aca="false">IF($A85="","",MAX($AF84-(AD85-AE85),0))</f>
        <v/>
      </c>
      <c r="AG85" s="43" t="str">
        <f aca="false">IF($A85="","",IF($AI84&lt;=0.005,0,MIN('Debt Snowball Calculator'!$F$22,$AI84+AH85)+IF('Debt Snowball Calculator'!$H$22=$D85,MIN($C85,MAX($AI84-(MIN('Debt Snowball Calculator'!$F$22,$AI84+AH85)-AH85),0)),0)))</f>
        <v/>
      </c>
      <c r="AH85" s="43" t="str">
        <f aca="false">IF($A85="","",$AI84*('Debt Snowball Calculator'!$E$22/12))</f>
        <v/>
      </c>
      <c r="AI85" s="43" t="str">
        <f aca="false">IF($A85="","",MAX($AI84-(AG85-AH85),0))</f>
        <v/>
      </c>
      <c r="AJ85" s="43" t="str">
        <f aca="false">IF($A85="","",F85+I85+L85+O85+R85+U85+X85+AA85+AD85+AG85)</f>
        <v/>
      </c>
      <c r="AK85" s="43" t="str">
        <f aca="false">IF($A85="","",G85+J85+M85+P85+S85+V85+Y85+AB85+AE85+AH85)</f>
        <v/>
      </c>
      <c r="AL85" s="43" t="str">
        <f aca="false">IF($A85="","",H85+K85+N85+Q85+T85+W85+Z85+AC85+AF85+AI85)</f>
        <v/>
      </c>
    </row>
    <row r="86" customFormat="false" ht="15" hidden="false" customHeight="false" outlineLevel="0" collapsed="false">
      <c r="A86" s="39" t="str">
        <f aca="false">IF($A85="","",IF(AND(ISNUMBER($AL85),$AL85&gt;0.005),$A85+1,""))</f>
        <v/>
      </c>
      <c r="B86" s="40" t="str">
        <f aca="false">IF($A86="","",EDATE('Debt Snowball Calculator'!$C$8,$A86-1))</f>
        <v/>
      </c>
      <c r="C86" s="44" t="str">
        <f aca="false">IF($A86="","",'Debt Snowball Calculator'!$C$7+IF($H85&lt;=0.005,'Debt Snowball Calculator'!$F$13,0)+IF($K85&lt;=0.005,'Debt Snowball Calculator'!$F$14,0)+IF($N85&lt;=0.005,'Debt Snowball Calculator'!$F$15,0)+IF($Q85&lt;=0.005,'Debt Snowball Calculator'!$F$16,0)+IF($T85&lt;=0.005,'Debt Snowball Calculator'!$F$17,0)+IF($W85&lt;=0.005,'Debt Snowball Calculator'!$F$18,0)+IF($Z85&lt;=0.005,'Debt Snowball Calculator'!$F$19,0)+IF($AC85&lt;=0.005,'Debt Snowball Calculator'!$F$20,0)+IF($AF85&lt;=0.005,'Debt Snowball Calculator'!$F$21,0)+IF($AI85&lt;=0.005,'Debt Snowball Calculator'!$F$22,0))</f>
        <v/>
      </c>
      <c r="D86" s="39" t="str">
        <f aca="false">IF($A86="","",MIN(IF($H85&lt;=0.005,99999,'Debt Snowball Calculator'!$H$13),IF($K85&lt;=0.005,99999,'Debt Snowball Calculator'!$H$14),IF($N85&lt;=0.005,99999,'Debt Snowball Calculator'!$H$15),IF($Q85&lt;=0.005,99999,'Debt Snowball Calculator'!$H$16),IF($T85&lt;=0.005,99999,'Debt Snowball Calculator'!$H$17),IF($W85&lt;=0.005,99999,'Debt Snowball Calculator'!$H$18),IF($Z85&lt;=0.005,99999,'Debt Snowball Calculator'!$H$19),IF($AC85&lt;=0.005,99999,'Debt Snowball Calculator'!$H$20),IF($AF85&lt;=0.005,99999,'Debt Snowball Calculator'!$H$21),IF($AI85&lt;=0.005,99999,'Debt Snowball Calculator'!$H$22)))</f>
        <v/>
      </c>
      <c r="E86" s="17" t="str">
        <f aca="false">IF($A86="","",IF($D86&gt;=99999,"— All Paid Off —",INDEX('Debt Snowball Calculator'!$C$13:$C$22,MATCH($D86,'Debt Snowball Calculator'!$H$13:$H$22,0))))</f>
        <v/>
      </c>
      <c r="F86" s="44" t="str">
        <f aca="false">IF($A86="","",IF($H85&lt;=0.005,0,MIN('Debt Snowball Calculator'!$F$13,$H85+G86)+IF('Debt Snowball Calculator'!$H$13=$D86,MIN($C86,MAX($H85-(MIN('Debt Snowball Calculator'!$F$13,$H85+G86)-G86),0)),0)))</f>
        <v/>
      </c>
      <c r="G86" s="44" t="str">
        <f aca="false">IF($A86="","",$H85*('Debt Snowball Calculator'!$E$13/12))</f>
        <v/>
      </c>
      <c r="H86" s="44" t="str">
        <f aca="false">IF($A86="","",MAX($H85-(F86-G86),0))</f>
        <v/>
      </c>
      <c r="I86" s="44" t="str">
        <f aca="false">IF($A86="","",IF($K85&lt;=0.005,0,MIN('Debt Snowball Calculator'!$F$14,$K85+J86)+IF('Debt Snowball Calculator'!$H$14=$D86,MIN($C86,MAX($K85-(MIN('Debt Snowball Calculator'!$F$14,$K85+J86)-J86),0)),0)))</f>
        <v/>
      </c>
      <c r="J86" s="44" t="str">
        <f aca="false">IF($A86="","",$K85*('Debt Snowball Calculator'!$E$14/12))</f>
        <v/>
      </c>
      <c r="K86" s="44" t="str">
        <f aca="false">IF($A86="","",MAX($K85-(I86-J86),0))</f>
        <v/>
      </c>
      <c r="L86" s="44" t="str">
        <f aca="false">IF($A86="","",IF($N85&lt;=0.005,0,MIN('Debt Snowball Calculator'!$F$15,$N85+M86)+IF('Debt Snowball Calculator'!$H$15=$D86,MIN($C86,MAX($N85-(MIN('Debt Snowball Calculator'!$F$15,$N85+M86)-M86),0)),0)))</f>
        <v/>
      </c>
      <c r="M86" s="44" t="str">
        <f aca="false">IF($A86="","",$N85*('Debt Snowball Calculator'!$E$15/12))</f>
        <v/>
      </c>
      <c r="N86" s="44" t="str">
        <f aca="false">IF($A86="","",MAX($N85-(L86-M86),0))</f>
        <v/>
      </c>
      <c r="O86" s="44" t="str">
        <f aca="false">IF($A86="","",IF($Q85&lt;=0.005,0,MIN('Debt Snowball Calculator'!$F$16,$Q85+P86)+IF('Debt Snowball Calculator'!$H$16=$D86,MIN($C86,MAX($Q85-(MIN('Debt Snowball Calculator'!$F$16,$Q85+P86)-P86),0)),0)))</f>
        <v/>
      </c>
      <c r="P86" s="44" t="str">
        <f aca="false">IF($A86="","",$Q85*('Debt Snowball Calculator'!$E$16/12))</f>
        <v/>
      </c>
      <c r="Q86" s="44" t="str">
        <f aca="false">IF($A86="","",MAX($Q85-(O86-P86),0))</f>
        <v/>
      </c>
      <c r="R86" s="44" t="str">
        <f aca="false">IF($A86="","",IF($T85&lt;=0.005,0,MIN('Debt Snowball Calculator'!$F$17,$T85+S86)+IF('Debt Snowball Calculator'!$H$17=$D86,MIN($C86,MAX($T85-(MIN('Debt Snowball Calculator'!$F$17,$T85+S86)-S86),0)),0)))</f>
        <v/>
      </c>
      <c r="S86" s="44" t="str">
        <f aca="false">IF($A86="","",$T85*('Debt Snowball Calculator'!$E$17/12))</f>
        <v/>
      </c>
      <c r="T86" s="44" t="str">
        <f aca="false">IF($A86="","",MAX($T85-(R86-S86),0))</f>
        <v/>
      </c>
      <c r="U86" s="44" t="str">
        <f aca="false">IF($A86="","",IF($W85&lt;=0.005,0,MIN('Debt Snowball Calculator'!$F$18,$W85+V86)+IF('Debt Snowball Calculator'!$H$18=$D86,MIN($C86,MAX($W85-(MIN('Debt Snowball Calculator'!$F$18,$W85+V86)-V86),0)),0)))</f>
        <v/>
      </c>
      <c r="V86" s="44" t="str">
        <f aca="false">IF($A86="","",$W85*('Debt Snowball Calculator'!$E$18/12))</f>
        <v/>
      </c>
      <c r="W86" s="44" t="str">
        <f aca="false">IF($A86="","",MAX($W85-(U86-V86),0))</f>
        <v/>
      </c>
      <c r="X86" s="44" t="str">
        <f aca="false">IF($A86="","",IF($Z85&lt;=0.005,0,MIN('Debt Snowball Calculator'!$F$19,$Z85+Y86)+IF('Debt Snowball Calculator'!$H$19=$D86,MIN($C86,MAX($Z85-(MIN('Debt Snowball Calculator'!$F$19,$Z85+Y86)-Y86),0)),0)))</f>
        <v/>
      </c>
      <c r="Y86" s="44" t="str">
        <f aca="false">IF($A86="","",$Z85*('Debt Snowball Calculator'!$E$19/12))</f>
        <v/>
      </c>
      <c r="Z86" s="44" t="str">
        <f aca="false">IF($A86="","",MAX($Z85-(X86-Y86),0))</f>
        <v/>
      </c>
      <c r="AA86" s="44" t="str">
        <f aca="false">IF($A86="","",IF($AC85&lt;=0.005,0,MIN('Debt Snowball Calculator'!$F$20,$AC85+AB86)+IF('Debt Snowball Calculator'!$H$20=$D86,MIN($C86,MAX($AC85-(MIN('Debt Snowball Calculator'!$F$20,$AC85+AB86)-AB86),0)),0)))</f>
        <v/>
      </c>
      <c r="AB86" s="44" t="str">
        <f aca="false">IF($A86="","",$AC85*('Debt Snowball Calculator'!$E$20/12))</f>
        <v/>
      </c>
      <c r="AC86" s="44" t="str">
        <f aca="false">IF($A86="","",MAX($AC85-(AA86-AB86),0))</f>
        <v/>
      </c>
      <c r="AD86" s="44" t="str">
        <f aca="false">IF($A86="","",IF($AF85&lt;=0.005,0,MIN('Debt Snowball Calculator'!$F$21,$AF85+AE86)+IF('Debt Snowball Calculator'!$H$21=$D86,MIN($C86,MAX($AF85-(MIN('Debt Snowball Calculator'!$F$21,$AF85+AE86)-AE86),0)),0)))</f>
        <v/>
      </c>
      <c r="AE86" s="44" t="str">
        <f aca="false">IF($A86="","",$AF85*('Debt Snowball Calculator'!$E$21/12))</f>
        <v/>
      </c>
      <c r="AF86" s="44" t="str">
        <f aca="false">IF($A86="","",MAX($AF85-(AD86-AE86),0))</f>
        <v/>
      </c>
      <c r="AG86" s="44" t="str">
        <f aca="false">IF($A86="","",IF($AI85&lt;=0.005,0,MIN('Debt Snowball Calculator'!$F$22,$AI85+AH86)+IF('Debt Snowball Calculator'!$H$22=$D86,MIN($C86,MAX($AI85-(MIN('Debt Snowball Calculator'!$F$22,$AI85+AH86)-AH86),0)),0)))</f>
        <v/>
      </c>
      <c r="AH86" s="44" t="str">
        <f aca="false">IF($A86="","",$AI85*('Debt Snowball Calculator'!$E$22/12))</f>
        <v/>
      </c>
      <c r="AI86" s="44" t="str">
        <f aca="false">IF($A86="","",MAX($AI85-(AG86-AH86),0))</f>
        <v/>
      </c>
      <c r="AJ86" s="44" t="str">
        <f aca="false">IF($A86="","",F86+I86+L86+O86+R86+U86+X86+AA86+AD86+AG86)</f>
        <v/>
      </c>
      <c r="AK86" s="44" t="str">
        <f aca="false">IF($A86="","",G86+J86+M86+P86+S86+V86+Y86+AB86+AE86+AH86)</f>
        <v/>
      </c>
      <c r="AL86" s="44" t="str">
        <f aca="false">IF($A86="","",H86+K86+N86+Q86+T86+W86+Z86+AC86+AF86+AI86)</f>
        <v/>
      </c>
    </row>
    <row r="87" customFormat="false" ht="15" hidden="false" customHeight="false" outlineLevel="0" collapsed="false">
      <c r="A87" s="36" t="str">
        <f aca="false">IF($A86="","",IF(AND(ISNUMBER($AL86),$AL86&gt;0.005),$A86+1,""))</f>
        <v/>
      </c>
      <c r="B87" s="37" t="str">
        <f aca="false">IF($A87="","",EDATE('Debt Snowball Calculator'!$C$8,$A87-1))</f>
        <v/>
      </c>
      <c r="C87" s="43" t="str">
        <f aca="false">IF($A87="","",'Debt Snowball Calculator'!$C$7+IF($H86&lt;=0.005,'Debt Snowball Calculator'!$F$13,0)+IF($K86&lt;=0.005,'Debt Snowball Calculator'!$F$14,0)+IF($N86&lt;=0.005,'Debt Snowball Calculator'!$F$15,0)+IF($Q86&lt;=0.005,'Debt Snowball Calculator'!$F$16,0)+IF($T86&lt;=0.005,'Debt Snowball Calculator'!$F$17,0)+IF($W86&lt;=0.005,'Debt Snowball Calculator'!$F$18,0)+IF($Z86&lt;=0.005,'Debt Snowball Calculator'!$F$19,0)+IF($AC86&lt;=0.005,'Debt Snowball Calculator'!$F$20,0)+IF($AF86&lt;=0.005,'Debt Snowball Calculator'!$F$21,0)+IF($AI86&lt;=0.005,'Debt Snowball Calculator'!$F$22,0))</f>
        <v/>
      </c>
      <c r="D87" s="36" t="str">
        <f aca="false">IF($A87="","",MIN(IF($H86&lt;=0.005,99999,'Debt Snowball Calculator'!$H$13),IF($K86&lt;=0.005,99999,'Debt Snowball Calculator'!$H$14),IF($N86&lt;=0.005,99999,'Debt Snowball Calculator'!$H$15),IF($Q86&lt;=0.005,99999,'Debt Snowball Calculator'!$H$16),IF($T86&lt;=0.005,99999,'Debt Snowball Calculator'!$H$17),IF($W86&lt;=0.005,99999,'Debt Snowball Calculator'!$H$18),IF($Z86&lt;=0.005,99999,'Debt Snowball Calculator'!$H$19),IF($AC86&lt;=0.005,99999,'Debt Snowball Calculator'!$H$20),IF($AF86&lt;=0.005,99999,'Debt Snowball Calculator'!$H$21),IF($AI86&lt;=0.005,99999,'Debt Snowball Calculator'!$H$22)))</f>
        <v/>
      </c>
      <c r="E87" s="10" t="str">
        <f aca="false">IF($A87="","",IF($D87&gt;=99999,"— All Paid Off —",INDEX('Debt Snowball Calculator'!$C$13:$C$22,MATCH($D87,'Debt Snowball Calculator'!$H$13:$H$22,0))))</f>
        <v/>
      </c>
      <c r="F87" s="43" t="str">
        <f aca="false">IF($A87="","",IF($H86&lt;=0.005,0,MIN('Debt Snowball Calculator'!$F$13,$H86+G87)+IF('Debt Snowball Calculator'!$H$13=$D87,MIN($C87,MAX($H86-(MIN('Debt Snowball Calculator'!$F$13,$H86+G87)-G87),0)),0)))</f>
        <v/>
      </c>
      <c r="G87" s="43" t="str">
        <f aca="false">IF($A87="","",$H86*('Debt Snowball Calculator'!$E$13/12))</f>
        <v/>
      </c>
      <c r="H87" s="43" t="str">
        <f aca="false">IF($A87="","",MAX($H86-(F87-G87),0))</f>
        <v/>
      </c>
      <c r="I87" s="43" t="str">
        <f aca="false">IF($A87="","",IF($K86&lt;=0.005,0,MIN('Debt Snowball Calculator'!$F$14,$K86+J87)+IF('Debt Snowball Calculator'!$H$14=$D87,MIN($C87,MAX($K86-(MIN('Debt Snowball Calculator'!$F$14,$K86+J87)-J87),0)),0)))</f>
        <v/>
      </c>
      <c r="J87" s="43" t="str">
        <f aca="false">IF($A87="","",$K86*('Debt Snowball Calculator'!$E$14/12))</f>
        <v/>
      </c>
      <c r="K87" s="43" t="str">
        <f aca="false">IF($A87="","",MAX($K86-(I87-J87),0))</f>
        <v/>
      </c>
      <c r="L87" s="43" t="str">
        <f aca="false">IF($A87="","",IF($N86&lt;=0.005,0,MIN('Debt Snowball Calculator'!$F$15,$N86+M87)+IF('Debt Snowball Calculator'!$H$15=$D87,MIN($C87,MAX($N86-(MIN('Debt Snowball Calculator'!$F$15,$N86+M87)-M87),0)),0)))</f>
        <v/>
      </c>
      <c r="M87" s="43" t="str">
        <f aca="false">IF($A87="","",$N86*('Debt Snowball Calculator'!$E$15/12))</f>
        <v/>
      </c>
      <c r="N87" s="43" t="str">
        <f aca="false">IF($A87="","",MAX($N86-(L87-M87),0))</f>
        <v/>
      </c>
      <c r="O87" s="43" t="str">
        <f aca="false">IF($A87="","",IF($Q86&lt;=0.005,0,MIN('Debt Snowball Calculator'!$F$16,$Q86+P87)+IF('Debt Snowball Calculator'!$H$16=$D87,MIN($C87,MAX($Q86-(MIN('Debt Snowball Calculator'!$F$16,$Q86+P87)-P87),0)),0)))</f>
        <v/>
      </c>
      <c r="P87" s="43" t="str">
        <f aca="false">IF($A87="","",$Q86*('Debt Snowball Calculator'!$E$16/12))</f>
        <v/>
      </c>
      <c r="Q87" s="43" t="str">
        <f aca="false">IF($A87="","",MAX($Q86-(O87-P87),0))</f>
        <v/>
      </c>
      <c r="R87" s="43" t="str">
        <f aca="false">IF($A87="","",IF($T86&lt;=0.005,0,MIN('Debt Snowball Calculator'!$F$17,$T86+S87)+IF('Debt Snowball Calculator'!$H$17=$D87,MIN($C87,MAX($T86-(MIN('Debt Snowball Calculator'!$F$17,$T86+S87)-S87),0)),0)))</f>
        <v/>
      </c>
      <c r="S87" s="43" t="str">
        <f aca="false">IF($A87="","",$T86*('Debt Snowball Calculator'!$E$17/12))</f>
        <v/>
      </c>
      <c r="T87" s="43" t="str">
        <f aca="false">IF($A87="","",MAX($T86-(R87-S87),0))</f>
        <v/>
      </c>
      <c r="U87" s="43" t="str">
        <f aca="false">IF($A87="","",IF($W86&lt;=0.005,0,MIN('Debt Snowball Calculator'!$F$18,$W86+V87)+IF('Debt Snowball Calculator'!$H$18=$D87,MIN($C87,MAX($W86-(MIN('Debt Snowball Calculator'!$F$18,$W86+V87)-V87),0)),0)))</f>
        <v/>
      </c>
      <c r="V87" s="43" t="str">
        <f aca="false">IF($A87="","",$W86*('Debt Snowball Calculator'!$E$18/12))</f>
        <v/>
      </c>
      <c r="W87" s="43" t="str">
        <f aca="false">IF($A87="","",MAX($W86-(U87-V87),0))</f>
        <v/>
      </c>
      <c r="X87" s="43" t="str">
        <f aca="false">IF($A87="","",IF($Z86&lt;=0.005,0,MIN('Debt Snowball Calculator'!$F$19,$Z86+Y87)+IF('Debt Snowball Calculator'!$H$19=$D87,MIN($C87,MAX($Z86-(MIN('Debt Snowball Calculator'!$F$19,$Z86+Y87)-Y87),0)),0)))</f>
        <v/>
      </c>
      <c r="Y87" s="43" t="str">
        <f aca="false">IF($A87="","",$Z86*('Debt Snowball Calculator'!$E$19/12))</f>
        <v/>
      </c>
      <c r="Z87" s="43" t="str">
        <f aca="false">IF($A87="","",MAX($Z86-(X87-Y87),0))</f>
        <v/>
      </c>
      <c r="AA87" s="43" t="str">
        <f aca="false">IF($A87="","",IF($AC86&lt;=0.005,0,MIN('Debt Snowball Calculator'!$F$20,$AC86+AB87)+IF('Debt Snowball Calculator'!$H$20=$D87,MIN($C87,MAX($AC86-(MIN('Debt Snowball Calculator'!$F$20,$AC86+AB87)-AB87),0)),0)))</f>
        <v/>
      </c>
      <c r="AB87" s="43" t="str">
        <f aca="false">IF($A87="","",$AC86*('Debt Snowball Calculator'!$E$20/12))</f>
        <v/>
      </c>
      <c r="AC87" s="43" t="str">
        <f aca="false">IF($A87="","",MAX($AC86-(AA87-AB87),0))</f>
        <v/>
      </c>
      <c r="AD87" s="43" t="str">
        <f aca="false">IF($A87="","",IF($AF86&lt;=0.005,0,MIN('Debt Snowball Calculator'!$F$21,$AF86+AE87)+IF('Debt Snowball Calculator'!$H$21=$D87,MIN($C87,MAX($AF86-(MIN('Debt Snowball Calculator'!$F$21,$AF86+AE87)-AE87),0)),0)))</f>
        <v/>
      </c>
      <c r="AE87" s="43" t="str">
        <f aca="false">IF($A87="","",$AF86*('Debt Snowball Calculator'!$E$21/12))</f>
        <v/>
      </c>
      <c r="AF87" s="43" t="str">
        <f aca="false">IF($A87="","",MAX($AF86-(AD87-AE87),0))</f>
        <v/>
      </c>
      <c r="AG87" s="43" t="str">
        <f aca="false">IF($A87="","",IF($AI86&lt;=0.005,0,MIN('Debt Snowball Calculator'!$F$22,$AI86+AH87)+IF('Debt Snowball Calculator'!$H$22=$D87,MIN($C87,MAX($AI86-(MIN('Debt Snowball Calculator'!$F$22,$AI86+AH87)-AH87),0)),0)))</f>
        <v/>
      </c>
      <c r="AH87" s="43" t="str">
        <f aca="false">IF($A87="","",$AI86*('Debt Snowball Calculator'!$E$22/12))</f>
        <v/>
      </c>
      <c r="AI87" s="43" t="str">
        <f aca="false">IF($A87="","",MAX($AI86-(AG87-AH87),0))</f>
        <v/>
      </c>
      <c r="AJ87" s="43" t="str">
        <f aca="false">IF($A87="","",F87+I87+L87+O87+R87+U87+X87+AA87+AD87+AG87)</f>
        <v/>
      </c>
      <c r="AK87" s="43" t="str">
        <f aca="false">IF($A87="","",G87+J87+M87+P87+S87+V87+Y87+AB87+AE87+AH87)</f>
        <v/>
      </c>
      <c r="AL87" s="43" t="str">
        <f aca="false">IF($A87="","",H87+K87+N87+Q87+T87+W87+Z87+AC87+AF87+AI87)</f>
        <v/>
      </c>
    </row>
    <row r="88" customFormat="false" ht="15" hidden="false" customHeight="false" outlineLevel="0" collapsed="false">
      <c r="A88" s="39" t="str">
        <f aca="false">IF($A87="","",IF(AND(ISNUMBER($AL87),$AL87&gt;0.005),$A87+1,""))</f>
        <v/>
      </c>
      <c r="B88" s="40" t="str">
        <f aca="false">IF($A88="","",EDATE('Debt Snowball Calculator'!$C$8,$A88-1))</f>
        <v/>
      </c>
      <c r="C88" s="44" t="str">
        <f aca="false">IF($A88="","",'Debt Snowball Calculator'!$C$7+IF($H87&lt;=0.005,'Debt Snowball Calculator'!$F$13,0)+IF($K87&lt;=0.005,'Debt Snowball Calculator'!$F$14,0)+IF($N87&lt;=0.005,'Debt Snowball Calculator'!$F$15,0)+IF($Q87&lt;=0.005,'Debt Snowball Calculator'!$F$16,0)+IF($T87&lt;=0.005,'Debt Snowball Calculator'!$F$17,0)+IF($W87&lt;=0.005,'Debt Snowball Calculator'!$F$18,0)+IF($Z87&lt;=0.005,'Debt Snowball Calculator'!$F$19,0)+IF($AC87&lt;=0.005,'Debt Snowball Calculator'!$F$20,0)+IF($AF87&lt;=0.005,'Debt Snowball Calculator'!$F$21,0)+IF($AI87&lt;=0.005,'Debt Snowball Calculator'!$F$22,0))</f>
        <v/>
      </c>
      <c r="D88" s="39" t="str">
        <f aca="false">IF($A88="","",MIN(IF($H87&lt;=0.005,99999,'Debt Snowball Calculator'!$H$13),IF($K87&lt;=0.005,99999,'Debt Snowball Calculator'!$H$14),IF($N87&lt;=0.005,99999,'Debt Snowball Calculator'!$H$15),IF($Q87&lt;=0.005,99999,'Debt Snowball Calculator'!$H$16),IF($T87&lt;=0.005,99999,'Debt Snowball Calculator'!$H$17),IF($W87&lt;=0.005,99999,'Debt Snowball Calculator'!$H$18),IF($Z87&lt;=0.005,99999,'Debt Snowball Calculator'!$H$19),IF($AC87&lt;=0.005,99999,'Debt Snowball Calculator'!$H$20),IF($AF87&lt;=0.005,99999,'Debt Snowball Calculator'!$H$21),IF($AI87&lt;=0.005,99999,'Debt Snowball Calculator'!$H$22)))</f>
        <v/>
      </c>
      <c r="E88" s="17" t="str">
        <f aca="false">IF($A88="","",IF($D88&gt;=99999,"— All Paid Off —",INDEX('Debt Snowball Calculator'!$C$13:$C$22,MATCH($D88,'Debt Snowball Calculator'!$H$13:$H$22,0))))</f>
        <v/>
      </c>
      <c r="F88" s="44" t="str">
        <f aca="false">IF($A88="","",IF($H87&lt;=0.005,0,MIN('Debt Snowball Calculator'!$F$13,$H87+G88)+IF('Debt Snowball Calculator'!$H$13=$D88,MIN($C88,MAX($H87-(MIN('Debt Snowball Calculator'!$F$13,$H87+G88)-G88),0)),0)))</f>
        <v/>
      </c>
      <c r="G88" s="44" t="str">
        <f aca="false">IF($A88="","",$H87*('Debt Snowball Calculator'!$E$13/12))</f>
        <v/>
      </c>
      <c r="H88" s="44" t="str">
        <f aca="false">IF($A88="","",MAX($H87-(F88-G88),0))</f>
        <v/>
      </c>
      <c r="I88" s="44" t="str">
        <f aca="false">IF($A88="","",IF($K87&lt;=0.005,0,MIN('Debt Snowball Calculator'!$F$14,$K87+J88)+IF('Debt Snowball Calculator'!$H$14=$D88,MIN($C88,MAX($K87-(MIN('Debt Snowball Calculator'!$F$14,$K87+J88)-J88),0)),0)))</f>
        <v/>
      </c>
      <c r="J88" s="44" t="str">
        <f aca="false">IF($A88="","",$K87*('Debt Snowball Calculator'!$E$14/12))</f>
        <v/>
      </c>
      <c r="K88" s="44" t="str">
        <f aca="false">IF($A88="","",MAX($K87-(I88-J88),0))</f>
        <v/>
      </c>
      <c r="L88" s="44" t="str">
        <f aca="false">IF($A88="","",IF($N87&lt;=0.005,0,MIN('Debt Snowball Calculator'!$F$15,$N87+M88)+IF('Debt Snowball Calculator'!$H$15=$D88,MIN($C88,MAX($N87-(MIN('Debt Snowball Calculator'!$F$15,$N87+M88)-M88),0)),0)))</f>
        <v/>
      </c>
      <c r="M88" s="44" t="str">
        <f aca="false">IF($A88="","",$N87*('Debt Snowball Calculator'!$E$15/12))</f>
        <v/>
      </c>
      <c r="N88" s="44" t="str">
        <f aca="false">IF($A88="","",MAX($N87-(L88-M88),0))</f>
        <v/>
      </c>
      <c r="O88" s="44" t="str">
        <f aca="false">IF($A88="","",IF($Q87&lt;=0.005,0,MIN('Debt Snowball Calculator'!$F$16,$Q87+P88)+IF('Debt Snowball Calculator'!$H$16=$D88,MIN($C88,MAX($Q87-(MIN('Debt Snowball Calculator'!$F$16,$Q87+P88)-P88),0)),0)))</f>
        <v/>
      </c>
      <c r="P88" s="44" t="str">
        <f aca="false">IF($A88="","",$Q87*('Debt Snowball Calculator'!$E$16/12))</f>
        <v/>
      </c>
      <c r="Q88" s="44" t="str">
        <f aca="false">IF($A88="","",MAX($Q87-(O88-P88),0))</f>
        <v/>
      </c>
      <c r="R88" s="44" t="str">
        <f aca="false">IF($A88="","",IF($T87&lt;=0.005,0,MIN('Debt Snowball Calculator'!$F$17,$T87+S88)+IF('Debt Snowball Calculator'!$H$17=$D88,MIN($C88,MAX($T87-(MIN('Debt Snowball Calculator'!$F$17,$T87+S88)-S88),0)),0)))</f>
        <v/>
      </c>
      <c r="S88" s="44" t="str">
        <f aca="false">IF($A88="","",$T87*('Debt Snowball Calculator'!$E$17/12))</f>
        <v/>
      </c>
      <c r="T88" s="44" t="str">
        <f aca="false">IF($A88="","",MAX($T87-(R88-S88),0))</f>
        <v/>
      </c>
      <c r="U88" s="44" t="str">
        <f aca="false">IF($A88="","",IF($W87&lt;=0.005,0,MIN('Debt Snowball Calculator'!$F$18,$W87+V88)+IF('Debt Snowball Calculator'!$H$18=$D88,MIN($C88,MAX($W87-(MIN('Debt Snowball Calculator'!$F$18,$W87+V88)-V88),0)),0)))</f>
        <v/>
      </c>
      <c r="V88" s="44" t="str">
        <f aca="false">IF($A88="","",$W87*('Debt Snowball Calculator'!$E$18/12))</f>
        <v/>
      </c>
      <c r="W88" s="44" t="str">
        <f aca="false">IF($A88="","",MAX($W87-(U88-V88),0))</f>
        <v/>
      </c>
      <c r="X88" s="44" t="str">
        <f aca="false">IF($A88="","",IF($Z87&lt;=0.005,0,MIN('Debt Snowball Calculator'!$F$19,$Z87+Y88)+IF('Debt Snowball Calculator'!$H$19=$D88,MIN($C88,MAX($Z87-(MIN('Debt Snowball Calculator'!$F$19,$Z87+Y88)-Y88),0)),0)))</f>
        <v/>
      </c>
      <c r="Y88" s="44" t="str">
        <f aca="false">IF($A88="","",$Z87*('Debt Snowball Calculator'!$E$19/12))</f>
        <v/>
      </c>
      <c r="Z88" s="44" t="str">
        <f aca="false">IF($A88="","",MAX($Z87-(X88-Y88),0))</f>
        <v/>
      </c>
      <c r="AA88" s="44" t="str">
        <f aca="false">IF($A88="","",IF($AC87&lt;=0.005,0,MIN('Debt Snowball Calculator'!$F$20,$AC87+AB88)+IF('Debt Snowball Calculator'!$H$20=$D88,MIN($C88,MAX($AC87-(MIN('Debt Snowball Calculator'!$F$20,$AC87+AB88)-AB88),0)),0)))</f>
        <v/>
      </c>
      <c r="AB88" s="44" t="str">
        <f aca="false">IF($A88="","",$AC87*('Debt Snowball Calculator'!$E$20/12))</f>
        <v/>
      </c>
      <c r="AC88" s="44" t="str">
        <f aca="false">IF($A88="","",MAX($AC87-(AA88-AB88),0))</f>
        <v/>
      </c>
      <c r="AD88" s="44" t="str">
        <f aca="false">IF($A88="","",IF($AF87&lt;=0.005,0,MIN('Debt Snowball Calculator'!$F$21,$AF87+AE88)+IF('Debt Snowball Calculator'!$H$21=$D88,MIN($C88,MAX($AF87-(MIN('Debt Snowball Calculator'!$F$21,$AF87+AE88)-AE88),0)),0)))</f>
        <v/>
      </c>
      <c r="AE88" s="44" t="str">
        <f aca="false">IF($A88="","",$AF87*('Debt Snowball Calculator'!$E$21/12))</f>
        <v/>
      </c>
      <c r="AF88" s="44" t="str">
        <f aca="false">IF($A88="","",MAX($AF87-(AD88-AE88),0))</f>
        <v/>
      </c>
      <c r="AG88" s="44" t="str">
        <f aca="false">IF($A88="","",IF($AI87&lt;=0.005,0,MIN('Debt Snowball Calculator'!$F$22,$AI87+AH88)+IF('Debt Snowball Calculator'!$H$22=$D88,MIN($C88,MAX($AI87-(MIN('Debt Snowball Calculator'!$F$22,$AI87+AH88)-AH88),0)),0)))</f>
        <v/>
      </c>
      <c r="AH88" s="44" t="str">
        <f aca="false">IF($A88="","",$AI87*('Debt Snowball Calculator'!$E$22/12))</f>
        <v/>
      </c>
      <c r="AI88" s="44" t="str">
        <f aca="false">IF($A88="","",MAX($AI87-(AG88-AH88),0))</f>
        <v/>
      </c>
      <c r="AJ88" s="44" t="str">
        <f aca="false">IF($A88="","",F88+I88+L88+O88+R88+U88+X88+AA88+AD88+AG88)</f>
        <v/>
      </c>
      <c r="AK88" s="44" t="str">
        <f aca="false">IF($A88="","",G88+J88+M88+P88+S88+V88+Y88+AB88+AE88+AH88)</f>
        <v/>
      </c>
      <c r="AL88" s="44" t="str">
        <f aca="false">IF($A88="","",H88+K88+N88+Q88+T88+W88+Z88+AC88+AF88+AI88)</f>
        <v/>
      </c>
    </row>
    <row r="89" customFormat="false" ht="15" hidden="false" customHeight="false" outlineLevel="0" collapsed="false">
      <c r="A89" s="36" t="str">
        <f aca="false">IF($A88="","",IF(AND(ISNUMBER($AL88),$AL88&gt;0.005),$A88+1,""))</f>
        <v/>
      </c>
      <c r="B89" s="37" t="str">
        <f aca="false">IF($A89="","",EDATE('Debt Snowball Calculator'!$C$8,$A89-1))</f>
        <v/>
      </c>
      <c r="C89" s="43" t="str">
        <f aca="false">IF($A89="","",'Debt Snowball Calculator'!$C$7+IF($H88&lt;=0.005,'Debt Snowball Calculator'!$F$13,0)+IF($K88&lt;=0.005,'Debt Snowball Calculator'!$F$14,0)+IF($N88&lt;=0.005,'Debt Snowball Calculator'!$F$15,0)+IF($Q88&lt;=0.005,'Debt Snowball Calculator'!$F$16,0)+IF($T88&lt;=0.005,'Debt Snowball Calculator'!$F$17,0)+IF($W88&lt;=0.005,'Debt Snowball Calculator'!$F$18,0)+IF($Z88&lt;=0.005,'Debt Snowball Calculator'!$F$19,0)+IF($AC88&lt;=0.005,'Debt Snowball Calculator'!$F$20,0)+IF($AF88&lt;=0.005,'Debt Snowball Calculator'!$F$21,0)+IF($AI88&lt;=0.005,'Debt Snowball Calculator'!$F$22,0))</f>
        <v/>
      </c>
      <c r="D89" s="36" t="str">
        <f aca="false">IF($A89="","",MIN(IF($H88&lt;=0.005,99999,'Debt Snowball Calculator'!$H$13),IF($K88&lt;=0.005,99999,'Debt Snowball Calculator'!$H$14),IF($N88&lt;=0.005,99999,'Debt Snowball Calculator'!$H$15),IF($Q88&lt;=0.005,99999,'Debt Snowball Calculator'!$H$16),IF($T88&lt;=0.005,99999,'Debt Snowball Calculator'!$H$17),IF($W88&lt;=0.005,99999,'Debt Snowball Calculator'!$H$18),IF($Z88&lt;=0.005,99999,'Debt Snowball Calculator'!$H$19),IF($AC88&lt;=0.005,99999,'Debt Snowball Calculator'!$H$20),IF($AF88&lt;=0.005,99999,'Debt Snowball Calculator'!$H$21),IF($AI88&lt;=0.005,99999,'Debt Snowball Calculator'!$H$22)))</f>
        <v/>
      </c>
      <c r="E89" s="10" t="str">
        <f aca="false">IF($A89="","",IF($D89&gt;=99999,"— All Paid Off —",INDEX('Debt Snowball Calculator'!$C$13:$C$22,MATCH($D89,'Debt Snowball Calculator'!$H$13:$H$22,0))))</f>
        <v/>
      </c>
      <c r="F89" s="43" t="str">
        <f aca="false">IF($A89="","",IF($H88&lt;=0.005,0,MIN('Debt Snowball Calculator'!$F$13,$H88+G89)+IF('Debt Snowball Calculator'!$H$13=$D89,MIN($C89,MAX($H88-(MIN('Debt Snowball Calculator'!$F$13,$H88+G89)-G89),0)),0)))</f>
        <v/>
      </c>
      <c r="G89" s="43" t="str">
        <f aca="false">IF($A89="","",$H88*('Debt Snowball Calculator'!$E$13/12))</f>
        <v/>
      </c>
      <c r="H89" s="43" t="str">
        <f aca="false">IF($A89="","",MAX($H88-(F89-G89),0))</f>
        <v/>
      </c>
      <c r="I89" s="43" t="str">
        <f aca="false">IF($A89="","",IF($K88&lt;=0.005,0,MIN('Debt Snowball Calculator'!$F$14,$K88+J89)+IF('Debt Snowball Calculator'!$H$14=$D89,MIN($C89,MAX($K88-(MIN('Debt Snowball Calculator'!$F$14,$K88+J89)-J89),0)),0)))</f>
        <v/>
      </c>
      <c r="J89" s="43" t="str">
        <f aca="false">IF($A89="","",$K88*('Debt Snowball Calculator'!$E$14/12))</f>
        <v/>
      </c>
      <c r="K89" s="43" t="str">
        <f aca="false">IF($A89="","",MAX($K88-(I89-J89),0))</f>
        <v/>
      </c>
      <c r="L89" s="43" t="str">
        <f aca="false">IF($A89="","",IF($N88&lt;=0.005,0,MIN('Debt Snowball Calculator'!$F$15,$N88+M89)+IF('Debt Snowball Calculator'!$H$15=$D89,MIN($C89,MAX($N88-(MIN('Debt Snowball Calculator'!$F$15,$N88+M89)-M89),0)),0)))</f>
        <v/>
      </c>
      <c r="M89" s="43" t="str">
        <f aca="false">IF($A89="","",$N88*('Debt Snowball Calculator'!$E$15/12))</f>
        <v/>
      </c>
      <c r="N89" s="43" t="str">
        <f aca="false">IF($A89="","",MAX($N88-(L89-M89),0))</f>
        <v/>
      </c>
      <c r="O89" s="43" t="str">
        <f aca="false">IF($A89="","",IF($Q88&lt;=0.005,0,MIN('Debt Snowball Calculator'!$F$16,$Q88+P89)+IF('Debt Snowball Calculator'!$H$16=$D89,MIN($C89,MAX($Q88-(MIN('Debt Snowball Calculator'!$F$16,$Q88+P89)-P89),0)),0)))</f>
        <v/>
      </c>
      <c r="P89" s="43" t="str">
        <f aca="false">IF($A89="","",$Q88*('Debt Snowball Calculator'!$E$16/12))</f>
        <v/>
      </c>
      <c r="Q89" s="43" t="str">
        <f aca="false">IF($A89="","",MAX($Q88-(O89-P89),0))</f>
        <v/>
      </c>
      <c r="R89" s="43" t="str">
        <f aca="false">IF($A89="","",IF($T88&lt;=0.005,0,MIN('Debt Snowball Calculator'!$F$17,$T88+S89)+IF('Debt Snowball Calculator'!$H$17=$D89,MIN($C89,MAX($T88-(MIN('Debt Snowball Calculator'!$F$17,$T88+S89)-S89),0)),0)))</f>
        <v/>
      </c>
      <c r="S89" s="43" t="str">
        <f aca="false">IF($A89="","",$T88*('Debt Snowball Calculator'!$E$17/12))</f>
        <v/>
      </c>
      <c r="T89" s="43" t="str">
        <f aca="false">IF($A89="","",MAX($T88-(R89-S89),0))</f>
        <v/>
      </c>
      <c r="U89" s="43" t="str">
        <f aca="false">IF($A89="","",IF($W88&lt;=0.005,0,MIN('Debt Snowball Calculator'!$F$18,$W88+V89)+IF('Debt Snowball Calculator'!$H$18=$D89,MIN($C89,MAX($W88-(MIN('Debt Snowball Calculator'!$F$18,$W88+V89)-V89),0)),0)))</f>
        <v/>
      </c>
      <c r="V89" s="43" t="str">
        <f aca="false">IF($A89="","",$W88*('Debt Snowball Calculator'!$E$18/12))</f>
        <v/>
      </c>
      <c r="W89" s="43" t="str">
        <f aca="false">IF($A89="","",MAX($W88-(U89-V89),0))</f>
        <v/>
      </c>
      <c r="X89" s="43" t="str">
        <f aca="false">IF($A89="","",IF($Z88&lt;=0.005,0,MIN('Debt Snowball Calculator'!$F$19,$Z88+Y89)+IF('Debt Snowball Calculator'!$H$19=$D89,MIN($C89,MAX($Z88-(MIN('Debt Snowball Calculator'!$F$19,$Z88+Y89)-Y89),0)),0)))</f>
        <v/>
      </c>
      <c r="Y89" s="43" t="str">
        <f aca="false">IF($A89="","",$Z88*('Debt Snowball Calculator'!$E$19/12))</f>
        <v/>
      </c>
      <c r="Z89" s="43" t="str">
        <f aca="false">IF($A89="","",MAX($Z88-(X89-Y89),0))</f>
        <v/>
      </c>
      <c r="AA89" s="43" t="str">
        <f aca="false">IF($A89="","",IF($AC88&lt;=0.005,0,MIN('Debt Snowball Calculator'!$F$20,$AC88+AB89)+IF('Debt Snowball Calculator'!$H$20=$D89,MIN($C89,MAX($AC88-(MIN('Debt Snowball Calculator'!$F$20,$AC88+AB89)-AB89),0)),0)))</f>
        <v/>
      </c>
      <c r="AB89" s="43" t="str">
        <f aca="false">IF($A89="","",$AC88*('Debt Snowball Calculator'!$E$20/12))</f>
        <v/>
      </c>
      <c r="AC89" s="43" t="str">
        <f aca="false">IF($A89="","",MAX($AC88-(AA89-AB89),0))</f>
        <v/>
      </c>
      <c r="AD89" s="43" t="str">
        <f aca="false">IF($A89="","",IF($AF88&lt;=0.005,0,MIN('Debt Snowball Calculator'!$F$21,$AF88+AE89)+IF('Debt Snowball Calculator'!$H$21=$D89,MIN($C89,MAX($AF88-(MIN('Debt Snowball Calculator'!$F$21,$AF88+AE89)-AE89),0)),0)))</f>
        <v/>
      </c>
      <c r="AE89" s="43" t="str">
        <f aca="false">IF($A89="","",$AF88*('Debt Snowball Calculator'!$E$21/12))</f>
        <v/>
      </c>
      <c r="AF89" s="43" t="str">
        <f aca="false">IF($A89="","",MAX($AF88-(AD89-AE89),0))</f>
        <v/>
      </c>
      <c r="AG89" s="43" t="str">
        <f aca="false">IF($A89="","",IF($AI88&lt;=0.005,0,MIN('Debt Snowball Calculator'!$F$22,$AI88+AH89)+IF('Debt Snowball Calculator'!$H$22=$D89,MIN($C89,MAX($AI88-(MIN('Debt Snowball Calculator'!$F$22,$AI88+AH89)-AH89),0)),0)))</f>
        <v/>
      </c>
      <c r="AH89" s="43" t="str">
        <f aca="false">IF($A89="","",$AI88*('Debt Snowball Calculator'!$E$22/12))</f>
        <v/>
      </c>
      <c r="AI89" s="43" t="str">
        <f aca="false">IF($A89="","",MAX($AI88-(AG89-AH89),0))</f>
        <v/>
      </c>
      <c r="AJ89" s="43" t="str">
        <f aca="false">IF($A89="","",F89+I89+L89+O89+R89+U89+X89+AA89+AD89+AG89)</f>
        <v/>
      </c>
      <c r="AK89" s="43" t="str">
        <f aca="false">IF($A89="","",G89+J89+M89+P89+S89+V89+Y89+AB89+AE89+AH89)</f>
        <v/>
      </c>
      <c r="AL89" s="43" t="str">
        <f aca="false">IF($A89="","",H89+K89+N89+Q89+T89+W89+Z89+AC89+AF89+AI89)</f>
        <v/>
      </c>
    </row>
    <row r="90" customFormat="false" ht="15" hidden="false" customHeight="false" outlineLevel="0" collapsed="false">
      <c r="A90" s="39" t="str">
        <f aca="false">IF($A89="","",IF(AND(ISNUMBER($AL89),$AL89&gt;0.005),$A89+1,""))</f>
        <v/>
      </c>
      <c r="B90" s="40" t="str">
        <f aca="false">IF($A90="","",EDATE('Debt Snowball Calculator'!$C$8,$A90-1))</f>
        <v/>
      </c>
      <c r="C90" s="44" t="str">
        <f aca="false">IF($A90="","",'Debt Snowball Calculator'!$C$7+IF($H89&lt;=0.005,'Debt Snowball Calculator'!$F$13,0)+IF($K89&lt;=0.005,'Debt Snowball Calculator'!$F$14,0)+IF($N89&lt;=0.005,'Debt Snowball Calculator'!$F$15,0)+IF($Q89&lt;=0.005,'Debt Snowball Calculator'!$F$16,0)+IF($T89&lt;=0.005,'Debt Snowball Calculator'!$F$17,0)+IF($W89&lt;=0.005,'Debt Snowball Calculator'!$F$18,0)+IF($Z89&lt;=0.005,'Debt Snowball Calculator'!$F$19,0)+IF($AC89&lt;=0.005,'Debt Snowball Calculator'!$F$20,0)+IF($AF89&lt;=0.005,'Debt Snowball Calculator'!$F$21,0)+IF($AI89&lt;=0.005,'Debt Snowball Calculator'!$F$22,0))</f>
        <v/>
      </c>
      <c r="D90" s="39" t="str">
        <f aca="false">IF($A90="","",MIN(IF($H89&lt;=0.005,99999,'Debt Snowball Calculator'!$H$13),IF($K89&lt;=0.005,99999,'Debt Snowball Calculator'!$H$14),IF($N89&lt;=0.005,99999,'Debt Snowball Calculator'!$H$15),IF($Q89&lt;=0.005,99999,'Debt Snowball Calculator'!$H$16),IF($T89&lt;=0.005,99999,'Debt Snowball Calculator'!$H$17),IF($W89&lt;=0.005,99999,'Debt Snowball Calculator'!$H$18),IF($Z89&lt;=0.005,99999,'Debt Snowball Calculator'!$H$19),IF($AC89&lt;=0.005,99999,'Debt Snowball Calculator'!$H$20),IF($AF89&lt;=0.005,99999,'Debt Snowball Calculator'!$H$21),IF($AI89&lt;=0.005,99999,'Debt Snowball Calculator'!$H$22)))</f>
        <v/>
      </c>
      <c r="E90" s="17" t="str">
        <f aca="false">IF($A90="","",IF($D90&gt;=99999,"— All Paid Off —",INDEX('Debt Snowball Calculator'!$C$13:$C$22,MATCH($D90,'Debt Snowball Calculator'!$H$13:$H$22,0))))</f>
        <v/>
      </c>
      <c r="F90" s="44" t="str">
        <f aca="false">IF($A90="","",IF($H89&lt;=0.005,0,MIN('Debt Snowball Calculator'!$F$13,$H89+G90)+IF('Debt Snowball Calculator'!$H$13=$D90,MIN($C90,MAX($H89-(MIN('Debt Snowball Calculator'!$F$13,$H89+G90)-G90),0)),0)))</f>
        <v/>
      </c>
      <c r="G90" s="44" t="str">
        <f aca="false">IF($A90="","",$H89*('Debt Snowball Calculator'!$E$13/12))</f>
        <v/>
      </c>
      <c r="H90" s="44" t="str">
        <f aca="false">IF($A90="","",MAX($H89-(F90-G90),0))</f>
        <v/>
      </c>
      <c r="I90" s="44" t="str">
        <f aca="false">IF($A90="","",IF($K89&lt;=0.005,0,MIN('Debt Snowball Calculator'!$F$14,$K89+J90)+IF('Debt Snowball Calculator'!$H$14=$D90,MIN($C90,MAX($K89-(MIN('Debt Snowball Calculator'!$F$14,$K89+J90)-J90),0)),0)))</f>
        <v/>
      </c>
      <c r="J90" s="44" t="str">
        <f aca="false">IF($A90="","",$K89*('Debt Snowball Calculator'!$E$14/12))</f>
        <v/>
      </c>
      <c r="K90" s="44" t="str">
        <f aca="false">IF($A90="","",MAX($K89-(I90-J90),0))</f>
        <v/>
      </c>
      <c r="L90" s="44" t="str">
        <f aca="false">IF($A90="","",IF($N89&lt;=0.005,0,MIN('Debt Snowball Calculator'!$F$15,$N89+M90)+IF('Debt Snowball Calculator'!$H$15=$D90,MIN($C90,MAX($N89-(MIN('Debt Snowball Calculator'!$F$15,$N89+M90)-M90),0)),0)))</f>
        <v/>
      </c>
      <c r="M90" s="44" t="str">
        <f aca="false">IF($A90="","",$N89*('Debt Snowball Calculator'!$E$15/12))</f>
        <v/>
      </c>
      <c r="N90" s="44" t="str">
        <f aca="false">IF($A90="","",MAX($N89-(L90-M90),0))</f>
        <v/>
      </c>
      <c r="O90" s="44" t="str">
        <f aca="false">IF($A90="","",IF($Q89&lt;=0.005,0,MIN('Debt Snowball Calculator'!$F$16,$Q89+P90)+IF('Debt Snowball Calculator'!$H$16=$D90,MIN($C90,MAX($Q89-(MIN('Debt Snowball Calculator'!$F$16,$Q89+P90)-P90),0)),0)))</f>
        <v/>
      </c>
      <c r="P90" s="44" t="str">
        <f aca="false">IF($A90="","",$Q89*('Debt Snowball Calculator'!$E$16/12))</f>
        <v/>
      </c>
      <c r="Q90" s="44" t="str">
        <f aca="false">IF($A90="","",MAX($Q89-(O90-P90),0))</f>
        <v/>
      </c>
      <c r="R90" s="44" t="str">
        <f aca="false">IF($A90="","",IF($T89&lt;=0.005,0,MIN('Debt Snowball Calculator'!$F$17,$T89+S90)+IF('Debt Snowball Calculator'!$H$17=$D90,MIN($C90,MAX($T89-(MIN('Debt Snowball Calculator'!$F$17,$T89+S90)-S90),0)),0)))</f>
        <v/>
      </c>
      <c r="S90" s="44" t="str">
        <f aca="false">IF($A90="","",$T89*('Debt Snowball Calculator'!$E$17/12))</f>
        <v/>
      </c>
      <c r="T90" s="44" t="str">
        <f aca="false">IF($A90="","",MAX($T89-(R90-S90),0))</f>
        <v/>
      </c>
      <c r="U90" s="44" t="str">
        <f aca="false">IF($A90="","",IF($W89&lt;=0.005,0,MIN('Debt Snowball Calculator'!$F$18,$W89+V90)+IF('Debt Snowball Calculator'!$H$18=$D90,MIN($C90,MAX($W89-(MIN('Debt Snowball Calculator'!$F$18,$W89+V90)-V90),0)),0)))</f>
        <v/>
      </c>
      <c r="V90" s="44" t="str">
        <f aca="false">IF($A90="","",$W89*('Debt Snowball Calculator'!$E$18/12))</f>
        <v/>
      </c>
      <c r="W90" s="44" t="str">
        <f aca="false">IF($A90="","",MAX($W89-(U90-V90),0))</f>
        <v/>
      </c>
      <c r="X90" s="44" t="str">
        <f aca="false">IF($A90="","",IF($Z89&lt;=0.005,0,MIN('Debt Snowball Calculator'!$F$19,$Z89+Y90)+IF('Debt Snowball Calculator'!$H$19=$D90,MIN($C90,MAX($Z89-(MIN('Debt Snowball Calculator'!$F$19,$Z89+Y90)-Y90),0)),0)))</f>
        <v/>
      </c>
      <c r="Y90" s="44" t="str">
        <f aca="false">IF($A90="","",$Z89*('Debt Snowball Calculator'!$E$19/12))</f>
        <v/>
      </c>
      <c r="Z90" s="44" t="str">
        <f aca="false">IF($A90="","",MAX($Z89-(X90-Y90),0))</f>
        <v/>
      </c>
      <c r="AA90" s="44" t="str">
        <f aca="false">IF($A90="","",IF($AC89&lt;=0.005,0,MIN('Debt Snowball Calculator'!$F$20,$AC89+AB90)+IF('Debt Snowball Calculator'!$H$20=$D90,MIN($C90,MAX($AC89-(MIN('Debt Snowball Calculator'!$F$20,$AC89+AB90)-AB90),0)),0)))</f>
        <v/>
      </c>
      <c r="AB90" s="44" t="str">
        <f aca="false">IF($A90="","",$AC89*('Debt Snowball Calculator'!$E$20/12))</f>
        <v/>
      </c>
      <c r="AC90" s="44" t="str">
        <f aca="false">IF($A90="","",MAX($AC89-(AA90-AB90),0))</f>
        <v/>
      </c>
      <c r="AD90" s="44" t="str">
        <f aca="false">IF($A90="","",IF($AF89&lt;=0.005,0,MIN('Debt Snowball Calculator'!$F$21,$AF89+AE90)+IF('Debt Snowball Calculator'!$H$21=$D90,MIN($C90,MAX($AF89-(MIN('Debt Snowball Calculator'!$F$21,$AF89+AE90)-AE90),0)),0)))</f>
        <v/>
      </c>
      <c r="AE90" s="44" t="str">
        <f aca="false">IF($A90="","",$AF89*('Debt Snowball Calculator'!$E$21/12))</f>
        <v/>
      </c>
      <c r="AF90" s="44" t="str">
        <f aca="false">IF($A90="","",MAX($AF89-(AD90-AE90),0))</f>
        <v/>
      </c>
      <c r="AG90" s="44" t="str">
        <f aca="false">IF($A90="","",IF($AI89&lt;=0.005,0,MIN('Debt Snowball Calculator'!$F$22,$AI89+AH90)+IF('Debt Snowball Calculator'!$H$22=$D90,MIN($C90,MAX($AI89-(MIN('Debt Snowball Calculator'!$F$22,$AI89+AH90)-AH90),0)),0)))</f>
        <v/>
      </c>
      <c r="AH90" s="44" t="str">
        <f aca="false">IF($A90="","",$AI89*('Debt Snowball Calculator'!$E$22/12))</f>
        <v/>
      </c>
      <c r="AI90" s="44" t="str">
        <f aca="false">IF($A90="","",MAX($AI89-(AG90-AH90),0))</f>
        <v/>
      </c>
      <c r="AJ90" s="44" t="str">
        <f aca="false">IF($A90="","",F90+I90+L90+O90+R90+U90+X90+AA90+AD90+AG90)</f>
        <v/>
      </c>
      <c r="AK90" s="44" t="str">
        <f aca="false">IF($A90="","",G90+J90+M90+P90+S90+V90+Y90+AB90+AE90+AH90)</f>
        <v/>
      </c>
      <c r="AL90" s="44" t="str">
        <f aca="false">IF($A90="","",H90+K90+N90+Q90+T90+W90+Z90+AC90+AF90+AI90)</f>
        <v/>
      </c>
    </row>
    <row r="91" customFormat="false" ht="15" hidden="false" customHeight="false" outlineLevel="0" collapsed="false">
      <c r="A91" s="36" t="str">
        <f aca="false">IF($A90="","",IF(AND(ISNUMBER($AL90),$AL90&gt;0.005),$A90+1,""))</f>
        <v/>
      </c>
      <c r="B91" s="37" t="str">
        <f aca="false">IF($A91="","",EDATE('Debt Snowball Calculator'!$C$8,$A91-1))</f>
        <v/>
      </c>
      <c r="C91" s="43" t="str">
        <f aca="false">IF($A91="","",'Debt Snowball Calculator'!$C$7+IF($H90&lt;=0.005,'Debt Snowball Calculator'!$F$13,0)+IF($K90&lt;=0.005,'Debt Snowball Calculator'!$F$14,0)+IF($N90&lt;=0.005,'Debt Snowball Calculator'!$F$15,0)+IF($Q90&lt;=0.005,'Debt Snowball Calculator'!$F$16,0)+IF($T90&lt;=0.005,'Debt Snowball Calculator'!$F$17,0)+IF($W90&lt;=0.005,'Debt Snowball Calculator'!$F$18,0)+IF($Z90&lt;=0.005,'Debt Snowball Calculator'!$F$19,0)+IF($AC90&lt;=0.005,'Debt Snowball Calculator'!$F$20,0)+IF($AF90&lt;=0.005,'Debt Snowball Calculator'!$F$21,0)+IF($AI90&lt;=0.005,'Debt Snowball Calculator'!$F$22,0))</f>
        <v/>
      </c>
      <c r="D91" s="36" t="str">
        <f aca="false">IF($A91="","",MIN(IF($H90&lt;=0.005,99999,'Debt Snowball Calculator'!$H$13),IF($K90&lt;=0.005,99999,'Debt Snowball Calculator'!$H$14),IF($N90&lt;=0.005,99999,'Debt Snowball Calculator'!$H$15),IF($Q90&lt;=0.005,99999,'Debt Snowball Calculator'!$H$16),IF($T90&lt;=0.005,99999,'Debt Snowball Calculator'!$H$17),IF($W90&lt;=0.005,99999,'Debt Snowball Calculator'!$H$18),IF($Z90&lt;=0.005,99999,'Debt Snowball Calculator'!$H$19),IF($AC90&lt;=0.005,99999,'Debt Snowball Calculator'!$H$20),IF($AF90&lt;=0.005,99999,'Debt Snowball Calculator'!$H$21),IF($AI90&lt;=0.005,99999,'Debt Snowball Calculator'!$H$22)))</f>
        <v/>
      </c>
      <c r="E91" s="10" t="str">
        <f aca="false">IF($A91="","",IF($D91&gt;=99999,"— All Paid Off —",INDEX('Debt Snowball Calculator'!$C$13:$C$22,MATCH($D91,'Debt Snowball Calculator'!$H$13:$H$22,0))))</f>
        <v/>
      </c>
      <c r="F91" s="43" t="str">
        <f aca="false">IF($A91="","",IF($H90&lt;=0.005,0,MIN('Debt Snowball Calculator'!$F$13,$H90+G91)+IF('Debt Snowball Calculator'!$H$13=$D91,MIN($C91,MAX($H90-(MIN('Debt Snowball Calculator'!$F$13,$H90+G91)-G91),0)),0)))</f>
        <v/>
      </c>
      <c r="G91" s="43" t="str">
        <f aca="false">IF($A91="","",$H90*('Debt Snowball Calculator'!$E$13/12))</f>
        <v/>
      </c>
      <c r="H91" s="43" t="str">
        <f aca="false">IF($A91="","",MAX($H90-(F91-G91),0))</f>
        <v/>
      </c>
      <c r="I91" s="43" t="str">
        <f aca="false">IF($A91="","",IF($K90&lt;=0.005,0,MIN('Debt Snowball Calculator'!$F$14,$K90+J91)+IF('Debt Snowball Calculator'!$H$14=$D91,MIN($C91,MAX($K90-(MIN('Debt Snowball Calculator'!$F$14,$K90+J91)-J91),0)),0)))</f>
        <v/>
      </c>
      <c r="J91" s="43" t="str">
        <f aca="false">IF($A91="","",$K90*('Debt Snowball Calculator'!$E$14/12))</f>
        <v/>
      </c>
      <c r="K91" s="43" t="str">
        <f aca="false">IF($A91="","",MAX($K90-(I91-J91),0))</f>
        <v/>
      </c>
      <c r="L91" s="43" t="str">
        <f aca="false">IF($A91="","",IF($N90&lt;=0.005,0,MIN('Debt Snowball Calculator'!$F$15,$N90+M91)+IF('Debt Snowball Calculator'!$H$15=$D91,MIN($C91,MAX($N90-(MIN('Debt Snowball Calculator'!$F$15,$N90+M91)-M91),0)),0)))</f>
        <v/>
      </c>
      <c r="M91" s="43" t="str">
        <f aca="false">IF($A91="","",$N90*('Debt Snowball Calculator'!$E$15/12))</f>
        <v/>
      </c>
      <c r="N91" s="43" t="str">
        <f aca="false">IF($A91="","",MAX($N90-(L91-M91),0))</f>
        <v/>
      </c>
      <c r="O91" s="43" t="str">
        <f aca="false">IF($A91="","",IF($Q90&lt;=0.005,0,MIN('Debt Snowball Calculator'!$F$16,$Q90+P91)+IF('Debt Snowball Calculator'!$H$16=$D91,MIN($C91,MAX($Q90-(MIN('Debt Snowball Calculator'!$F$16,$Q90+P91)-P91),0)),0)))</f>
        <v/>
      </c>
      <c r="P91" s="43" t="str">
        <f aca="false">IF($A91="","",$Q90*('Debt Snowball Calculator'!$E$16/12))</f>
        <v/>
      </c>
      <c r="Q91" s="43" t="str">
        <f aca="false">IF($A91="","",MAX($Q90-(O91-P91),0))</f>
        <v/>
      </c>
      <c r="R91" s="43" t="str">
        <f aca="false">IF($A91="","",IF($T90&lt;=0.005,0,MIN('Debt Snowball Calculator'!$F$17,$T90+S91)+IF('Debt Snowball Calculator'!$H$17=$D91,MIN($C91,MAX($T90-(MIN('Debt Snowball Calculator'!$F$17,$T90+S91)-S91),0)),0)))</f>
        <v/>
      </c>
      <c r="S91" s="43" t="str">
        <f aca="false">IF($A91="","",$T90*('Debt Snowball Calculator'!$E$17/12))</f>
        <v/>
      </c>
      <c r="T91" s="43" t="str">
        <f aca="false">IF($A91="","",MAX($T90-(R91-S91),0))</f>
        <v/>
      </c>
      <c r="U91" s="43" t="str">
        <f aca="false">IF($A91="","",IF($W90&lt;=0.005,0,MIN('Debt Snowball Calculator'!$F$18,$W90+V91)+IF('Debt Snowball Calculator'!$H$18=$D91,MIN($C91,MAX($W90-(MIN('Debt Snowball Calculator'!$F$18,$W90+V91)-V91),0)),0)))</f>
        <v/>
      </c>
      <c r="V91" s="43" t="str">
        <f aca="false">IF($A91="","",$W90*('Debt Snowball Calculator'!$E$18/12))</f>
        <v/>
      </c>
      <c r="W91" s="43" t="str">
        <f aca="false">IF($A91="","",MAX($W90-(U91-V91),0))</f>
        <v/>
      </c>
      <c r="X91" s="43" t="str">
        <f aca="false">IF($A91="","",IF($Z90&lt;=0.005,0,MIN('Debt Snowball Calculator'!$F$19,$Z90+Y91)+IF('Debt Snowball Calculator'!$H$19=$D91,MIN($C91,MAX($Z90-(MIN('Debt Snowball Calculator'!$F$19,$Z90+Y91)-Y91),0)),0)))</f>
        <v/>
      </c>
      <c r="Y91" s="43" t="str">
        <f aca="false">IF($A91="","",$Z90*('Debt Snowball Calculator'!$E$19/12))</f>
        <v/>
      </c>
      <c r="Z91" s="43" t="str">
        <f aca="false">IF($A91="","",MAX($Z90-(X91-Y91),0))</f>
        <v/>
      </c>
      <c r="AA91" s="43" t="str">
        <f aca="false">IF($A91="","",IF($AC90&lt;=0.005,0,MIN('Debt Snowball Calculator'!$F$20,$AC90+AB91)+IF('Debt Snowball Calculator'!$H$20=$D91,MIN($C91,MAX($AC90-(MIN('Debt Snowball Calculator'!$F$20,$AC90+AB91)-AB91),0)),0)))</f>
        <v/>
      </c>
      <c r="AB91" s="43" t="str">
        <f aca="false">IF($A91="","",$AC90*('Debt Snowball Calculator'!$E$20/12))</f>
        <v/>
      </c>
      <c r="AC91" s="43" t="str">
        <f aca="false">IF($A91="","",MAX($AC90-(AA91-AB91),0))</f>
        <v/>
      </c>
      <c r="AD91" s="43" t="str">
        <f aca="false">IF($A91="","",IF($AF90&lt;=0.005,0,MIN('Debt Snowball Calculator'!$F$21,$AF90+AE91)+IF('Debt Snowball Calculator'!$H$21=$D91,MIN($C91,MAX($AF90-(MIN('Debt Snowball Calculator'!$F$21,$AF90+AE91)-AE91),0)),0)))</f>
        <v/>
      </c>
      <c r="AE91" s="43" t="str">
        <f aca="false">IF($A91="","",$AF90*('Debt Snowball Calculator'!$E$21/12))</f>
        <v/>
      </c>
      <c r="AF91" s="43" t="str">
        <f aca="false">IF($A91="","",MAX($AF90-(AD91-AE91),0))</f>
        <v/>
      </c>
      <c r="AG91" s="43" t="str">
        <f aca="false">IF($A91="","",IF($AI90&lt;=0.005,0,MIN('Debt Snowball Calculator'!$F$22,$AI90+AH91)+IF('Debt Snowball Calculator'!$H$22=$D91,MIN($C91,MAX($AI90-(MIN('Debt Snowball Calculator'!$F$22,$AI90+AH91)-AH91),0)),0)))</f>
        <v/>
      </c>
      <c r="AH91" s="43" t="str">
        <f aca="false">IF($A91="","",$AI90*('Debt Snowball Calculator'!$E$22/12))</f>
        <v/>
      </c>
      <c r="AI91" s="43" t="str">
        <f aca="false">IF($A91="","",MAX($AI90-(AG91-AH91),0))</f>
        <v/>
      </c>
      <c r="AJ91" s="43" t="str">
        <f aca="false">IF($A91="","",F91+I91+L91+O91+R91+U91+X91+AA91+AD91+AG91)</f>
        <v/>
      </c>
      <c r="AK91" s="43" t="str">
        <f aca="false">IF($A91="","",G91+J91+M91+P91+S91+V91+Y91+AB91+AE91+AH91)</f>
        <v/>
      </c>
      <c r="AL91" s="43" t="str">
        <f aca="false">IF($A91="","",H91+K91+N91+Q91+T91+W91+Z91+AC91+AF91+AI91)</f>
        <v/>
      </c>
    </row>
    <row r="92" customFormat="false" ht="15" hidden="false" customHeight="false" outlineLevel="0" collapsed="false">
      <c r="A92" s="39" t="str">
        <f aca="false">IF($A91="","",IF(AND(ISNUMBER($AL91),$AL91&gt;0.005),$A91+1,""))</f>
        <v/>
      </c>
      <c r="B92" s="40" t="str">
        <f aca="false">IF($A92="","",EDATE('Debt Snowball Calculator'!$C$8,$A92-1))</f>
        <v/>
      </c>
      <c r="C92" s="44" t="str">
        <f aca="false">IF($A92="","",'Debt Snowball Calculator'!$C$7+IF($H91&lt;=0.005,'Debt Snowball Calculator'!$F$13,0)+IF($K91&lt;=0.005,'Debt Snowball Calculator'!$F$14,0)+IF($N91&lt;=0.005,'Debt Snowball Calculator'!$F$15,0)+IF($Q91&lt;=0.005,'Debt Snowball Calculator'!$F$16,0)+IF($T91&lt;=0.005,'Debt Snowball Calculator'!$F$17,0)+IF($W91&lt;=0.005,'Debt Snowball Calculator'!$F$18,0)+IF($Z91&lt;=0.005,'Debt Snowball Calculator'!$F$19,0)+IF($AC91&lt;=0.005,'Debt Snowball Calculator'!$F$20,0)+IF($AF91&lt;=0.005,'Debt Snowball Calculator'!$F$21,0)+IF($AI91&lt;=0.005,'Debt Snowball Calculator'!$F$22,0))</f>
        <v/>
      </c>
      <c r="D92" s="39" t="str">
        <f aca="false">IF($A92="","",MIN(IF($H91&lt;=0.005,99999,'Debt Snowball Calculator'!$H$13),IF($K91&lt;=0.005,99999,'Debt Snowball Calculator'!$H$14),IF($N91&lt;=0.005,99999,'Debt Snowball Calculator'!$H$15),IF($Q91&lt;=0.005,99999,'Debt Snowball Calculator'!$H$16),IF($T91&lt;=0.005,99999,'Debt Snowball Calculator'!$H$17),IF($W91&lt;=0.005,99999,'Debt Snowball Calculator'!$H$18),IF($Z91&lt;=0.005,99999,'Debt Snowball Calculator'!$H$19),IF($AC91&lt;=0.005,99999,'Debt Snowball Calculator'!$H$20),IF($AF91&lt;=0.005,99999,'Debt Snowball Calculator'!$H$21),IF($AI91&lt;=0.005,99999,'Debt Snowball Calculator'!$H$22)))</f>
        <v/>
      </c>
      <c r="E92" s="17" t="str">
        <f aca="false">IF($A92="","",IF($D92&gt;=99999,"— All Paid Off —",INDEX('Debt Snowball Calculator'!$C$13:$C$22,MATCH($D92,'Debt Snowball Calculator'!$H$13:$H$22,0))))</f>
        <v/>
      </c>
      <c r="F92" s="44" t="str">
        <f aca="false">IF($A92="","",IF($H91&lt;=0.005,0,MIN('Debt Snowball Calculator'!$F$13,$H91+G92)+IF('Debt Snowball Calculator'!$H$13=$D92,MIN($C92,MAX($H91-(MIN('Debt Snowball Calculator'!$F$13,$H91+G92)-G92),0)),0)))</f>
        <v/>
      </c>
      <c r="G92" s="44" t="str">
        <f aca="false">IF($A92="","",$H91*('Debt Snowball Calculator'!$E$13/12))</f>
        <v/>
      </c>
      <c r="H92" s="44" t="str">
        <f aca="false">IF($A92="","",MAX($H91-(F92-G92),0))</f>
        <v/>
      </c>
      <c r="I92" s="44" t="str">
        <f aca="false">IF($A92="","",IF($K91&lt;=0.005,0,MIN('Debt Snowball Calculator'!$F$14,$K91+J92)+IF('Debt Snowball Calculator'!$H$14=$D92,MIN($C92,MAX($K91-(MIN('Debt Snowball Calculator'!$F$14,$K91+J92)-J92),0)),0)))</f>
        <v/>
      </c>
      <c r="J92" s="44" t="str">
        <f aca="false">IF($A92="","",$K91*('Debt Snowball Calculator'!$E$14/12))</f>
        <v/>
      </c>
      <c r="K92" s="44" t="str">
        <f aca="false">IF($A92="","",MAX($K91-(I92-J92),0))</f>
        <v/>
      </c>
      <c r="L92" s="44" t="str">
        <f aca="false">IF($A92="","",IF($N91&lt;=0.005,0,MIN('Debt Snowball Calculator'!$F$15,$N91+M92)+IF('Debt Snowball Calculator'!$H$15=$D92,MIN($C92,MAX($N91-(MIN('Debt Snowball Calculator'!$F$15,$N91+M92)-M92),0)),0)))</f>
        <v/>
      </c>
      <c r="M92" s="44" t="str">
        <f aca="false">IF($A92="","",$N91*('Debt Snowball Calculator'!$E$15/12))</f>
        <v/>
      </c>
      <c r="N92" s="44" t="str">
        <f aca="false">IF($A92="","",MAX($N91-(L92-M92),0))</f>
        <v/>
      </c>
      <c r="O92" s="44" t="str">
        <f aca="false">IF($A92="","",IF($Q91&lt;=0.005,0,MIN('Debt Snowball Calculator'!$F$16,$Q91+P92)+IF('Debt Snowball Calculator'!$H$16=$D92,MIN($C92,MAX($Q91-(MIN('Debt Snowball Calculator'!$F$16,$Q91+P92)-P92),0)),0)))</f>
        <v/>
      </c>
      <c r="P92" s="44" t="str">
        <f aca="false">IF($A92="","",$Q91*('Debt Snowball Calculator'!$E$16/12))</f>
        <v/>
      </c>
      <c r="Q92" s="44" t="str">
        <f aca="false">IF($A92="","",MAX($Q91-(O92-P92),0))</f>
        <v/>
      </c>
      <c r="R92" s="44" t="str">
        <f aca="false">IF($A92="","",IF($T91&lt;=0.005,0,MIN('Debt Snowball Calculator'!$F$17,$T91+S92)+IF('Debt Snowball Calculator'!$H$17=$D92,MIN($C92,MAX($T91-(MIN('Debt Snowball Calculator'!$F$17,$T91+S92)-S92),0)),0)))</f>
        <v/>
      </c>
      <c r="S92" s="44" t="str">
        <f aca="false">IF($A92="","",$T91*('Debt Snowball Calculator'!$E$17/12))</f>
        <v/>
      </c>
      <c r="T92" s="44" t="str">
        <f aca="false">IF($A92="","",MAX($T91-(R92-S92),0))</f>
        <v/>
      </c>
      <c r="U92" s="44" t="str">
        <f aca="false">IF($A92="","",IF($W91&lt;=0.005,0,MIN('Debt Snowball Calculator'!$F$18,$W91+V92)+IF('Debt Snowball Calculator'!$H$18=$D92,MIN($C92,MAX($W91-(MIN('Debt Snowball Calculator'!$F$18,$W91+V92)-V92),0)),0)))</f>
        <v/>
      </c>
      <c r="V92" s="44" t="str">
        <f aca="false">IF($A92="","",$W91*('Debt Snowball Calculator'!$E$18/12))</f>
        <v/>
      </c>
      <c r="W92" s="44" t="str">
        <f aca="false">IF($A92="","",MAX($W91-(U92-V92),0))</f>
        <v/>
      </c>
      <c r="X92" s="44" t="str">
        <f aca="false">IF($A92="","",IF($Z91&lt;=0.005,0,MIN('Debt Snowball Calculator'!$F$19,$Z91+Y92)+IF('Debt Snowball Calculator'!$H$19=$D92,MIN($C92,MAX($Z91-(MIN('Debt Snowball Calculator'!$F$19,$Z91+Y92)-Y92),0)),0)))</f>
        <v/>
      </c>
      <c r="Y92" s="44" t="str">
        <f aca="false">IF($A92="","",$Z91*('Debt Snowball Calculator'!$E$19/12))</f>
        <v/>
      </c>
      <c r="Z92" s="44" t="str">
        <f aca="false">IF($A92="","",MAX($Z91-(X92-Y92),0))</f>
        <v/>
      </c>
      <c r="AA92" s="44" t="str">
        <f aca="false">IF($A92="","",IF($AC91&lt;=0.005,0,MIN('Debt Snowball Calculator'!$F$20,$AC91+AB92)+IF('Debt Snowball Calculator'!$H$20=$D92,MIN($C92,MAX($AC91-(MIN('Debt Snowball Calculator'!$F$20,$AC91+AB92)-AB92),0)),0)))</f>
        <v/>
      </c>
      <c r="AB92" s="44" t="str">
        <f aca="false">IF($A92="","",$AC91*('Debt Snowball Calculator'!$E$20/12))</f>
        <v/>
      </c>
      <c r="AC92" s="44" t="str">
        <f aca="false">IF($A92="","",MAX($AC91-(AA92-AB92),0))</f>
        <v/>
      </c>
      <c r="AD92" s="44" t="str">
        <f aca="false">IF($A92="","",IF($AF91&lt;=0.005,0,MIN('Debt Snowball Calculator'!$F$21,$AF91+AE92)+IF('Debt Snowball Calculator'!$H$21=$D92,MIN($C92,MAX($AF91-(MIN('Debt Snowball Calculator'!$F$21,$AF91+AE92)-AE92),0)),0)))</f>
        <v/>
      </c>
      <c r="AE92" s="44" t="str">
        <f aca="false">IF($A92="","",$AF91*('Debt Snowball Calculator'!$E$21/12))</f>
        <v/>
      </c>
      <c r="AF92" s="44" t="str">
        <f aca="false">IF($A92="","",MAX($AF91-(AD92-AE92),0))</f>
        <v/>
      </c>
      <c r="AG92" s="44" t="str">
        <f aca="false">IF($A92="","",IF($AI91&lt;=0.005,0,MIN('Debt Snowball Calculator'!$F$22,$AI91+AH92)+IF('Debt Snowball Calculator'!$H$22=$D92,MIN($C92,MAX($AI91-(MIN('Debt Snowball Calculator'!$F$22,$AI91+AH92)-AH92),0)),0)))</f>
        <v/>
      </c>
      <c r="AH92" s="44" t="str">
        <f aca="false">IF($A92="","",$AI91*('Debt Snowball Calculator'!$E$22/12))</f>
        <v/>
      </c>
      <c r="AI92" s="44" t="str">
        <f aca="false">IF($A92="","",MAX($AI91-(AG92-AH92),0))</f>
        <v/>
      </c>
      <c r="AJ92" s="44" t="str">
        <f aca="false">IF($A92="","",F92+I92+L92+O92+R92+U92+X92+AA92+AD92+AG92)</f>
        <v/>
      </c>
      <c r="AK92" s="44" t="str">
        <f aca="false">IF($A92="","",G92+J92+M92+P92+S92+V92+Y92+AB92+AE92+AH92)</f>
        <v/>
      </c>
      <c r="AL92" s="44" t="str">
        <f aca="false">IF($A92="","",H92+K92+N92+Q92+T92+W92+Z92+AC92+AF92+AI92)</f>
        <v/>
      </c>
    </row>
    <row r="93" customFormat="false" ht="15" hidden="false" customHeight="false" outlineLevel="0" collapsed="false">
      <c r="A93" s="36" t="str">
        <f aca="false">IF($A92="","",IF(AND(ISNUMBER($AL92),$AL92&gt;0.005),$A92+1,""))</f>
        <v/>
      </c>
      <c r="B93" s="37" t="str">
        <f aca="false">IF($A93="","",EDATE('Debt Snowball Calculator'!$C$8,$A93-1))</f>
        <v/>
      </c>
      <c r="C93" s="43" t="str">
        <f aca="false">IF($A93="","",'Debt Snowball Calculator'!$C$7+IF($H92&lt;=0.005,'Debt Snowball Calculator'!$F$13,0)+IF($K92&lt;=0.005,'Debt Snowball Calculator'!$F$14,0)+IF($N92&lt;=0.005,'Debt Snowball Calculator'!$F$15,0)+IF($Q92&lt;=0.005,'Debt Snowball Calculator'!$F$16,0)+IF($T92&lt;=0.005,'Debt Snowball Calculator'!$F$17,0)+IF($W92&lt;=0.005,'Debt Snowball Calculator'!$F$18,0)+IF($Z92&lt;=0.005,'Debt Snowball Calculator'!$F$19,0)+IF($AC92&lt;=0.005,'Debt Snowball Calculator'!$F$20,0)+IF($AF92&lt;=0.005,'Debt Snowball Calculator'!$F$21,0)+IF($AI92&lt;=0.005,'Debt Snowball Calculator'!$F$22,0))</f>
        <v/>
      </c>
      <c r="D93" s="36" t="str">
        <f aca="false">IF($A93="","",MIN(IF($H92&lt;=0.005,99999,'Debt Snowball Calculator'!$H$13),IF($K92&lt;=0.005,99999,'Debt Snowball Calculator'!$H$14),IF($N92&lt;=0.005,99999,'Debt Snowball Calculator'!$H$15),IF($Q92&lt;=0.005,99999,'Debt Snowball Calculator'!$H$16),IF($T92&lt;=0.005,99999,'Debt Snowball Calculator'!$H$17),IF($W92&lt;=0.005,99999,'Debt Snowball Calculator'!$H$18),IF($Z92&lt;=0.005,99999,'Debt Snowball Calculator'!$H$19),IF($AC92&lt;=0.005,99999,'Debt Snowball Calculator'!$H$20),IF($AF92&lt;=0.005,99999,'Debt Snowball Calculator'!$H$21),IF($AI92&lt;=0.005,99999,'Debt Snowball Calculator'!$H$22)))</f>
        <v/>
      </c>
      <c r="E93" s="10" t="str">
        <f aca="false">IF($A93="","",IF($D93&gt;=99999,"— All Paid Off —",INDEX('Debt Snowball Calculator'!$C$13:$C$22,MATCH($D93,'Debt Snowball Calculator'!$H$13:$H$22,0))))</f>
        <v/>
      </c>
      <c r="F93" s="43" t="str">
        <f aca="false">IF($A93="","",IF($H92&lt;=0.005,0,MIN('Debt Snowball Calculator'!$F$13,$H92+G93)+IF('Debt Snowball Calculator'!$H$13=$D93,MIN($C93,MAX($H92-(MIN('Debt Snowball Calculator'!$F$13,$H92+G93)-G93),0)),0)))</f>
        <v/>
      </c>
      <c r="G93" s="43" t="str">
        <f aca="false">IF($A93="","",$H92*('Debt Snowball Calculator'!$E$13/12))</f>
        <v/>
      </c>
      <c r="H93" s="43" t="str">
        <f aca="false">IF($A93="","",MAX($H92-(F93-G93),0))</f>
        <v/>
      </c>
      <c r="I93" s="43" t="str">
        <f aca="false">IF($A93="","",IF($K92&lt;=0.005,0,MIN('Debt Snowball Calculator'!$F$14,$K92+J93)+IF('Debt Snowball Calculator'!$H$14=$D93,MIN($C93,MAX($K92-(MIN('Debt Snowball Calculator'!$F$14,$K92+J93)-J93),0)),0)))</f>
        <v/>
      </c>
      <c r="J93" s="43" t="str">
        <f aca="false">IF($A93="","",$K92*('Debt Snowball Calculator'!$E$14/12))</f>
        <v/>
      </c>
      <c r="K93" s="43" t="str">
        <f aca="false">IF($A93="","",MAX($K92-(I93-J93),0))</f>
        <v/>
      </c>
      <c r="L93" s="43" t="str">
        <f aca="false">IF($A93="","",IF($N92&lt;=0.005,0,MIN('Debt Snowball Calculator'!$F$15,$N92+M93)+IF('Debt Snowball Calculator'!$H$15=$D93,MIN($C93,MAX($N92-(MIN('Debt Snowball Calculator'!$F$15,$N92+M93)-M93),0)),0)))</f>
        <v/>
      </c>
      <c r="M93" s="43" t="str">
        <f aca="false">IF($A93="","",$N92*('Debt Snowball Calculator'!$E$15/12))</f>
        <v/>
      </c>
      <c r="N93" s="43" t="str">
        <f aca="false">IF($A93="","",MAX($N92-(L93-M93),0))</f>
        <v/>
      </c>
      <c r="O93" s="43" t="str">
        <f aca="false">IF($A93="","",IF($Q92&lt;=0.005,0,MIN('Debt Snowball Calculator'!$F$16,$Q92+P93)+IF('Debt Snowball Calculator'!$H$16=$D93,MIN($C93,MAX($Q92-(MIN('Debt Snowball Calculator'!$F$16,$Q92+P93)-P93),0)),0)))</f>
        <v/>
      </c>
      <c r="P93" s="43" t="str">
        <f aca="false">IF($A93="","",$Q92*('Debt Snowball Calculator'!$E$16/12))</f>
        <v/>
      </c>
      <c r="Q93" s="43" t="str">
        <f aca="false">IF($A93="","",MAX($Q92-(O93-P93),0))</f>
        <v/>
      </c>
      <c r="R93" s="43" t="str">
        <f aca="false">IF($A93="","",IF($T92&lt;=0.005,0,MIN('Debt Snowball Calculator'!$F$17,$T92+S93)+IF('Debt Snowball Calculator'!$H$17=$D93,MIN($C93,MAX($T92-(MIN('Debt Snowball Calculator'!$F$17,$T92+S93)-S93),0)),0)))</f>
        <v/>
      </c>
      <c r="S93" s="43" t="str">
        <f aca="false">IF($A93="","",$T92*('Debt Snowball Calculator'!$E$17/12))</f>
        <v/>
      </c>
      <c r="T93" s="43" t="str">
        <f aca="false">IF($A93="","",MAX($T92-(R93-S93),0))</f>
        <v/>
      </c>
      <c r="U93" s="43" t="str">
        <f aca="false">IF($A93="","",IF($W92&lt;=0.005,0,MIN('Debt Snowball Calculator'!$F$18,$W92+V93)+IF('Debt Snowball Calculator'!$H$18=$D93,MIN($C93,MAX($W92-(MIN('Debt Snowball Calculator'!$F$18,$W92+V93)-V93),0)),0)))</f>
        <v/>
      </c>
      <c r="V93" s="43" t="str">
        <f aca="false">IF($A93="","",$W92*('Debt Snowball Calculator'!$E$18/12))</f>
        <v/>
      </c>
      <c r="W93" s="43" t="str">
        <f aca="false">IF($A93="","",MAX($W92-(U93-V93),0))</f>
        <v/>
      </c>
      <c r="X93" s="43" t="str">
        <f aca="false">IF($A93="","",IF($Z92&lt;=0.005,0,MIN('Debt Snowball Calculator'!$F$19,$Z92+Y93)+IF('Debt Snowball Calculator'!$H$19=$D93,MIN($C93,MAX($Z92-(MIN('Debt Snowball Calculator'!$F$19,$Z92+Y93)-Y93),0)),0)))</f>
        <v/>
      </c>
      <c r="Y93" s="43" t="str">
        <f aca="false">IF($A93="","",$Z92*('Debt Snowball Calculator'!$E$19/12))</f>
        <v/>
      </c>
      <c r="Z93" s="43" t="str">
        <f aca="false">IF($A93="","",MAX($Z92-(X93-Y93),0))</f>
        <v/>
      </c>
      <c r="AA93" s="43" t="str">
        <f aca="false">IF($A93="","",IF($AC92&lt;=0.005,0,MIN('Debt Snowball Calculator'!$F$20,$AC92+AB93)+IF('Debt Snowball Calculator'!$H$20=$D93,MIN($C93,MAX($AC92-(MIN('Debt Snowball Calculator'!$F$20,$AC92+AB93)-AB93),0)),0)))</f>
        <v/>
      </c>
      <c r="AB93" s="43" t="str">
        <f aca="false">IF($A93="","",$AC92*('Debt Snowball Calculator'!$E$20/12))</f>
        <v/>
      </c>
      <c r="AC93" s="43" t="str">
        <f aca="false">IF($A93="","",MAX($AC92-(AA93-AB93),0))</f>
        <v/>
      </c>
      <c r="AD93" s="43" t="str">
        <f aca="false">IF($A93="","",IF($AF92&lt;=0.005,0,MIN('Debt Snowball Calculator'!$F$21,$AF92+AE93)+IF('Debt Snowball Calculator'!$H$21=$D93,MIN($C93,MAX($AF92-(MIN('Debt Snowball Calculator'!$F$21,$AF92+AE93)-AE93),0)),0)))</f>
        <v/>
      </c>
      <c r="AE93" s="43" t="str">
        <f aca="false">IF($A93="","",$AF92*('Debt Snowball Calculator'!$E$21/12))</f>
        <v/>
      </c>
      <c r="AF93" s="43" t="str">
        <f aca="false">IF($A93="","",MAX($AF92-(AD93-AE93),0))</f>
        <v/>
      </c>
      <c r="AG93" s="43" t="str">
        <f aca="false">IF($A93="","",IF($AI92&lt;=0.005,0,MIN('Debt Snowball Calculator'!$F$22,$AI92+AH93)+IF('Debt Snowball Calculator'!$H$22=$D93,MIN($C93,MAX($AI92-(MIN('Debt Snowball Calculator'!$F$22,$AI92+AH93)-AH93),0)),0)))</f>
        <v/>
      </c>
      <c r="AH93" s="43" t="str">
        <f aca="false">IF($A93="","",$AI92*('Debt Snowball Calculator'!$E$22/12))</f>
        <v/>
      </c>
      <c r="AI93" s="43" t="str">
        <f aca="false">IF($A93="","",MAX($AI92-(AG93-AH93),0))</f>
        <v/>
      </c>
      <c r="AJ93" s="43" t="str">
        <f aca="false">IF($A93="","",F93+I93+L93+O93+R93+U93+X93+AA93+AD93+AG93)</f>
        <v/>
      </c>
      <c r="AK93" s="43" t="str">
        <f aca="false">IF($A93="","",G93+J93+M93+P93+S93+V93+Y93+AB93+AE93+AH93)</f>
        <v/>
      </c>
      <c r="AL93" s="43" t="str">
        <f aca="false">IF($A93="","",H93+K93+N93+Q93+T93+W93+Z93+AC93+AF93+AI93)</f>
        <v/>
      </c>
    </row>
    <row r="94" customFormat="false" ht="15" hidden="false" customHeight="false" outlineLevel="0" collapsed="false">
      <c r="A94" s="39" t="str">
        <f aca="false">IF($A93="","",IF(AND(ISNUMBER($AL93),$AL93&gt;0.005),$A93+1,""))</f>
        <v/>
      </c>
      <c r="B94" s="40" t="str">
        <f aca="false">IF($A94="","",EDATE('Debt Snowball Calculator'!$C$8,$A94-1))</f>
        <v/>
      </c>
      <c r="C94" s="44" t="str">
        <f aca="false">IF($A94="","",'Debt Snowball Calculator'!$C$7+IF($H93&lt;=0.005,'Debt Snowball Calculator'!$F$13,0)+IF($K93&lt;=0.005,'Debt Snowball Calculator'!$F$14,0)+IF($N93&lt;=0.005,'Debt Snowball Calculator'!$F$15,0)+IF($Q93&lt;=0.005,'Debt Snowball Calculator'!$F$16,0)+IF($T93&lt;=0.005,'Debt Snowball Calculator'!$F$17,0)+IF($W93&lt;=0.005,'Debt Snowball Calculator'!$F$18,0)+IF($Z93&lt;=0.005,'Debt Snowball Calculator'!$F$19,0)+IF($AC93&lt;=0.005,'Debt Snowball Calculator'!$F$20,0)+IF($AF93&lt;=0.005,'Debt Snowball Calculator'!$F$21,0)+IF($AI93&lt;=0.005,'Debt Snowball Calculator'!$F$22,0))</f>
        <v/>
      </c>
      <c r="D94" s="39" t="str">
        <f aca="false">IF($A94="","",MIN(IF($H93&lt;=0.005,99999,'Debt Snowball Calculator'!$H$13),IF($K93&lt;=0.005,99999,'Debt Snowball Calculator'!$H$14),IF($N93&lt;=0.005,99999,'Debt Snowball Calculator'!$H$15),IF($Q93&lt;=0.005,99999,'Debt Snowball Calculator'!$H$16),IF($T93&lt;=0.005,99999,'Debt Snowball Calculator'!$H$17),IF($W93&lt;=0.005,99999,'Debt Snowball Calculator'!$H$18),IF($Z93&lt;=0.005,99999,'Debt Snowball Calculator'!$H$19),IF($AC93&lt;=0.005,99999,'Debt Snowball Calculator'!$H$20),IF($AF93&lt;=0.005,99999,'Debt Snowball Calculator'!$H$21),IF($AI93&lt;=0.005,99999,'Debt Snowball Calculator'!$H$22)))</f>
        <v/>
      </c>
      <c r="E94" s="17" t="str">
        <f aca="false">IF($A94="","",IF($D94&gt;=99999,"— All Paid Off —",INDEX('Debt Snowball Calculator'!$C$13:$C$22,MATCH($D94,'Debt Snowball Calculator'!$H$13:$H$22,0))))</f>
        <v/>
      </c>
      <c r="F94" s="44" t="str">
        <f aca="false">IF($A94="","",IF($H93&lt;=0.005,0,MIN('Debt Snowball Calculator'!$F$13,$H93+G94)+IF('Debt Snowball Calculator'!$H$13=$D94,MIN($C94,MAX($H93-(MIN('Debt Snowball Calculator'!$F$13,$H93+G94)-G94),0)),0)))</f>
        <v/>
      </c>
      <c r="G94" s="44" t="str">
        <f aca="false">IF($A94="","",$H93*('Debt Snowball Calculator'!$E$13/12))</f>
        <v/>
      </c>
      <c r="H94" s="44" t="str">
        <f aca="false">IF($A94="","",MAX($H93-(F94-G94),0))</f>
        <v/>
      </c>
      <c r="I94" s="44" t="str">
        <f aca="false">IF($A94="","",IF($K93&lt;=0.005,0,MIN('Debt Snowball Calculator'!$F$14,$K93+J94)+IF('Debt Snowball Calculator'!$H$14=$D94,MIN($C94,MAX($K93-(MIN('Debt Snowball Calculator'!$F$14,$K93+J94)-J94),0)),0)))</f>
        <v/>
      </c>
      <c r="J94" s="44" t="str">
        <f aca="false">IF($A94="","",$K93*('Debt Snowball Calculator'!$E$14/12))</f>
        <v/>
      </c>
      <c r="K94" s="44" t="str">
        <f aca="false">IF($A94="","",MAX($K93-(I94-J94),0))</f>
        <v/>
      </c>
      <c r="L94" s="44" t="str">
        <f aca="false">IF($A94="","",IF($N93&lt;=0.005,0,MIN('Debt Snowball Calculator'!$F$15,$N93+M94)+IF('Debt Snowball Calculator'!$H$15=$D94,MIN($C94,MAX($N93-(MIN('Debt Snowball Calculator'!$F$15,$N93+M94)-M94),0)),0)))</f>
        <v/>
      </c>
      <c r="M94" s="44" t="str">
        <f aca="false">IF($A94="","",$N93*('Debt Snowball Calculator'!$E$15/12))</f>
        <v/>
      </c>
      <c r="N94" s="44" t="str">
        <f aca="false">IF($A94="","",MAX($N93-(L94-M94),0))</f>
        <v/>
      </c>
      <c r="O94" s="44" t="str">
        <f aca="false">IF($A94="","",IF($Q93&lt;=0.005,0,MIN('Debt Snowball Calculator'!$F$16,$Q93+P94)+IF('Debt Snowball Calculator'!$H$16=$D94,MIN($C94,MAX($Q93-(MIN('Debt Snowball Calculator'!$F$16,$Q93+P94)-P94),0)),0)))</f>
        <v/>
      </c>
      <c r="P94" s="44" t="str">
        <f aca="false">IF($A94="","",$Q93*('Debt Snowball Calculator'!$E$16/12))</f>
        <v/>
      </c>
      <c r="Q94" s="44" t="str">
        <f aca="false">IF($A94="","",MAX($Q93-(O94-P94),0))</f>
        <v/>
      </c>
      <c r="R94" s="44" t="str">
        <f aca="false">IF($A94="","",IF($T93&lt;=0.005,0,MIN('Debt Snowball Calculator'!$F$17,$T93+S94)+IF('Debt Snowball Calculator'!$H$17=$D94,MIN($C94,MAX($T93-(MIN('Debt Snowball Calculator'!$F$17,$T93+S94)-S94),0)),0)))</f>
        <v/>
      </c>
      <c r="S94" s="44" t="str">
        <f aca="false">IF($A94="","",$T93*('Debt Snowball Calculator'!$E$17/12))</f>
        <v/>
      </c>
      <c r="T94" s="44" t="str">
        <f aca="false">IF($A94="","",MAX($T93-(R94-S94),0))</f>
        <v/>
      </c>
      <c r="U94" s="44" t="str">
        <f aca="false">IF($A94="","",IF($W93&lt;=0.005,0,MIN('Debt Snowball Calculator'!$F$18,$W93+V94)+IF('Debt Snowball Calculator'!$H$18=$D94,MIN($C94,MAX($W93-(MIN('Debt Snowball Calculator'!$F$18,$W93+V94)-V94),0)),0)))</f>
        <v/>
      </c>
      <c r="V94" s="44" t="str">
        <f aca="false">IF($A94="","",$W93*('Debt Snowball Calculator'!$E$18/12))</f>
        <v/>
      </c>
      <c r="W94" s="44" t="str">
        <f aca="false">IF($A94="","",MAX($W93-(U94-V94),0))</f>
        <v/>
      </c>
      <c r="X94" s="44" t="str">
        <f aca="false">IF($A94="","",IF($Z93&lt;=0.005,0,MIN('Debt Snowball Calculator'!$F$19,$Z93+Y94)+IF('Debt Snowball Calculator'!$H$19=$D94,MIN($C94,MAX($Z93-(MIN('Debt Snowball Calculator'!$F$19,$Z93+Y94)-Y94),0)),0)))</f>
        <v/>
      </c>
      <c r="Y94" s="44" t="str">
        <f aca="false">IF($A94="","",$Z93*('Debt Snowball Calculator'!$E$19/12))</f>
        <v/>
      </c>
      <c r="Z94" s="44" t="str">
        <f aca="false">IF($A94="","",MAX($Z93-(X94-Y94),0))</f>
        <v/>
      </c>
      <c r="AA94" s="44" t="str">
        <f aca="false">IF($A94="","",IF($AC93&lt;=0.005,0,MIN('Debt Snowball Calculator'!$F$20,$AC93+AB94)+IF('Debt Snowball Calculator'!$H$20=$D94,MIN($C94,MAX($AC93-(MIN('Debt Snowball Calculator'!$F$20,$AC93+AB94)-AB94),0)),0)))</f>
        <v/>
      </c>
      <c r="AB94" s="44" t="str">
        <f aca="false">IF($A94="","",$AC93*('Debt Snowball Calculator'!$E$20/12))</f>
        <v/>
      </c>
      <c r="AC94" s="44" t="str">
        <f aca="false">IF($A94="","",MAX($AC93-(AA94-AB94),0))</f>
        <v/>
      </c>
      <c r="AD94" s="44" t="str">
        <f aca="false">IF($A94="","",IF($AF93&lt;=0.005,0,MIN('Debt Snowball Calculator'!$F$21,$AF93+AE94)+IF('Debt Snowball Calculator'!$H$21=$D94,MIN($C94,MAX($AF93-(MIN('Debt Snowball Calculator'!$F$21,$AF93+AE94)-AE94),0)),0)))</f>
        <v/>
      </c>
      <c r="AE94" s="44" t="str">
        <f aca="false">IF($A94="","",$AF93*('Debt Snowball Calculator'!$E$21/12))</f>
        <v/>
      </c>
      <c r="AF94" s="44" t="str">
        <f aca="false">IF($A94="","",MAX($AF93-(AD94-AE94),0))</f>
        <v/>
      </c>
      <c r="AG94" s="44" t="str">
        <f aca="false">IF($A94="","",IF($AI93&lt;=0.005,0,MIN('Debt Snowball Calculator'!$F$22,$AI93+AH94)+IF('Debt Snowball Calculator'!$H$22=$D94,MIN($C94,MAX($AI93-(MIN('Debt Snowball Calculator'!$F$22,$AI93+AH94)-AH94),0)),0)))</f>
        <v/>
      </c>
      <c r="AH94" s="44" t="str">
        <f aca="false">IF($A94="","",$AI93*('Debt Snowball Calculator'!$E$22/12))</f>
        <v/>
      </c>
      <c r="AI94" s="44" t="str">
        <f aca="false">IF($A94="","",MAX($AI93-(AG94-AH94),0))</f>
        <v/>
      </c>
      <c r="AJ94" s="44" t="str">
        <f aca="false">IF($A94="","",F94+I94+L94+O94+R94+U94+X94+AA94+AD94+AG94)</f>
        <v/>
      </c>
      <c r="AK94" s="44" t="str">
        <f aca="false">IF($A94="","",G94+J94+M94+P94+S94+V94+Y94+AB94+AE94+AH94)</f>
        <v/>
      </c>
      <c r="AL94" s="44" t="str">
        <f aca="false">IF($A94="","",H94+K94+N94+Q94+T94+W94+Z94+AC94+AF94+AI94)</f>
        <v/>
      </c>
    </row>
    <row r="95" customFormat="false" ht="15" hidden="false" customHeight="false" outlineLevel="0" collapsed="false">
      <c r="A95" s="36" t="str">
        <f aca="false">IF($A94="","",IF(AND(ISNUMBER($AL94),$AL94&gt;0.005),$A94+1,""))</f>
        <v/>
      </c>
      <c r="B95" s="37" t="str">
        <f aca="false">IF($A95="","",EDATE('Debt Snowball Calculator'!$C$8,$A95-1))</f>
        <v/>
      </c>
      <c r="C95" s="43" t="str">
        <f aca="false">IF($A95="","",'Debt Snowball Calculator'!$C$7+IF($H94&lt;=0.005,'Debt Snowball Calculator'!$F$13,0)+IF($K94&lt;=0.005,'Debt Snowball Calculator'!$F$14,0)+IF($N94&lt;=0.005,'Debt Snowball Calculator'!$F$15,0)+IF($Q94&lt;=0.005,'Debt Snowball Calculator'!$F$16,0)+IF($T94&lt;=0.005,'Debt Snowball Calculator'!$F$17,0)+IF($W94&lt;=0.005,'Debt Snowball Calculator'!$F$18,0)+IF($Z94&lt;=0.005,'Debt Snowball Calculator'!$F$19,0)+IF($AC94&lt;=0.005,'Debt Snowball Calculator'!$F$20,0)+IF($AF94&lt;=0.005,'Debt Snowball Calculator'!$F$21,0)+IF($AI94&lt;=0.005,'Debt Snowball Calculator'!$F$22,0))</f>
        <v/>
      </c>
      <c r="D95" s="36" t="str">
        <f aca="false">IF($A95="","",MIN(IF($H94&lt;=0.005,99999,'Debt Snowball Calculator'!$H$13),IF($K94&lt;=0.005,99999,'Debt Snowball Calculator'!$H$14),IF($N94&lt;=0.005,99999,'Debt Snowball Calculator'!$H$15),IF($Q94&lt;=0.005,99999,'Debt Snowball Calculator'!$H$16),IF($T94&lt;=0.005,99999,'Debt Snowball Calculator'!$H$17),IF($W94&lt;=0.005,99999,'Debt Snowball Calculator'!$H$18),IF($Z94&lt;=0.005,99999,'Debt Snowball Calculator'!$H$19),IF($AC94&lt;=0.005,99999,'Debt Snowball Calculator'!$H$20),IF($AF94&lt;=0.005,99999,'Debt Snowball Calculator'!$H$21),IF($AI94&lt;=0.005,99999,'Debt Snowball Calculator'!$H$22)))</f>
        <v/>
      </c>
      <c r="E95" s="10" t="str">
        <f aca="false">IF($A95="","",IF($D95&gt;=99999,"— All Paid Off —",INDEX('Debt Snowball Calculator'!$C$13:$C$22,MATCH($D95,'Debt Snowball Calculator'!$H$13:$H$22,0))))</f>
        <v/>
      </c>
      <c r="F95" s="43" t="str">
        <f aca="false">IF($A95="","",IF($H94&lt;=0.005,0,MIN('Debt Snowball Calculator'!$F$13,$H94+G95)+IF('Debt Snowball Calculator'!$H$13=$D95,MIN($C95,MAX($H94-(MIN('Debt Snowball Calculator'!$F$13,$H94+G95)-G95),0)),0)))</f>
        <v/>
      </c>
      <c r="G95" s="43" t="str">
        <f aca="false">IF($A95="","",$H94*('Debt Snowball Calculator'!$E$13/12))</f>
        <v/>
      </c>
      <c r="H95" s="43" t="str">
        <f aca="false">IF($A95="","",MAX($H94-(F95-G95),0))</f>
        <v/>
      </c>
      <c r="I95" s="43" t="str">
        <f aca="false">IF($A95="","",IF($K94&lt;=0.005,0,MIN('Debt Snowball Calculator'!$F$14,$K94+J95)+IF('Debt Snowball Calculator'!$H$14=$D95,MIN($C95,MAX($K94-(MIN('Debt Snowball Calculator'!$F$14,$K94+J95)-J95),0)),0)))</f>
        <v/>
      </c>
      <c r="J95" s="43" t="str">
        <f aca="false">IF($A95="","",$K94*('Debt Snowball Calculator'!$E$14/12))</f>
        <v/>
      </c>
      <c r="K95" s="43" t="str">
        <f aca="false">IF($A95="","",MAX($K94-(I95-J95),0))</f>
        <v/>
      </c>
      <c r="L95" s="43" t="str">
        <f aca="false">IF($A95="","",IF($N94&lt;=0.005,0,MIN('Debt Snowball Calculator'!$F$15,$N94+M95)+IF('Debt Snowball Calculator'!$H$15=$D95,MIN($C95,MAX($N94-(MIN('Debt Snowball Calculator'!$F$15,$N94+M95)-M95),0)),0)))</f>
        <v/>
      </c>
      <c r="M95" s="43" t="str">
        <f aca="false">IF($A95="","",$N94*('Debt Snowball Calculator'!$E$15/12))</f>
        <v/>
      </c>
      <c r="N95" s="43" t="str">
        <f aca="false">IF($A95="","",MAX($N94-(L95-M95),0))</f>
        <v/>
      </c>
      <c r="O95" s="43" t="str">
        <f aca="false">IF($A95="","",IF($Q94&lt;=0.005,0,MIN('Debt Snowball Calculator'!$F$16,$Q94+P95)+IF('Debt Snowball Calculator'!$H$16=$D95,MIN($C95,MAX($Q94-(MIN('Debt Snowball Calculator'!$F$16,$Q94+P95)-P95),0)),0)))</f>
        <v/>
      </c>
      <c r="P95" s="43" t="str">
        <f aca="false">IF($A95="","",$Q94*('Debt Snowball Calculator'!$E$16/12))</f>
        <v/>
      </c>
      <c r="Q95" s="43" t="str">
        <f aca="false">IF($A95="","",MAX($Q94-(O95-P95),0))</f>
        <v/>
      </c>
      <c r="R95" s="43" t="str">
        <f aca="false">IF($A95="","",IF($T94&lt;=0.005,0,MIN('Debt Snowball Calculator'!$F$17,$T94+S95)+IF('Debt Snowball Calculator'!$H$17=$D95,MIN($C95,MAX($T94-(MIN('Debt Snowball Calculator'!$F$17,$T94+S95)-S95),0)),0)))</f>
        <v/>
      </c>
      <c r="S95" s="43" t="str">
        <f aca="false">IF($A95="","",$T94*('Debt Snowball Calculator'!$E$17/12))</f>
        <v/>
      </c>
      <c r="T95" s="43" t="str">
        <f aca="false">IF($A95="","",MAX($T94-(R95-S95),0))</f>
        <v/>
      </c>
      <c r="U95" s="43" t="str">
        <f aca="false">IF($A95="","",IF($W94&lt;=0.005,0,MIN('Debt Snowball Calculator'!$F$18,$W94+V95)+IF('Debt Snowball Calculator'!$H$18=$D95,MIN($C95,MAX($W94-(MIN('Debt Snowball Calculator'!$F$18,$W94+V95)-V95),0)),0)))</f>
        <v/>
      </c>
      <c r="V95" s="43" t="str">
        <f aca="false">IF($A95="","",$W94*('Debt Snowball Calculator'!$E$18/12))</f>
        <v/>
      </c>
      <c r="W95" s="43" t="str">
        <f aca="false">IF($A95="","",MAX($W94-(U95-V95),0))</f>
        <v/>
      </c>
      <c r="X95" s="43" t="str">
        <f aca="false">IF($A95="","",IF($Z94&lt;=0.005,0,MIN('Debt Snowball Calculator'!$F$19,$Z94+Y95)+IF('Debt Snowball Calculator'!$H$19=$D95,MIN($C95,MAX($Z94-(MIN('Debt Snowball Calculator'!$F$19,$Z94+Y95)-Y95),0)),0)))</f>
        <v/>
      </c>
      <c r="Y95" s="43" t="str">
        <f aca="false">IF($A95="","",$Z94*('Debt Snowball Calculator'!$E$19/12))</f>
        <v/>
      </c>
      <c r="Z95" s="43" t="str">
        <f aca="false">IF($A95="","",MAX($Z94-(X95-Y95),0))</f>
        <v/>
      </c>
      <c r="AA95" s="43" t="str">
        <f aca="false">IF($A95="","",IF($AC94&lt;=0.005,0,MIN('Debt Snowball Calculator'!$F$20,$AC94+AB95)+IF('Debt Snowball Calculator'!$H$20=$D95,MIN($C95,MAX($AC94-(MIN('Debt Snowball Calculator'!$F$20,$AC94+AB95)-AB95),0)),0)))</f>
        <v/>
      </c>
      <c r="AB95" s="43" t="str">
        <f aca="false">IF($A95="","",$AC94*('Debt Snowball Calculator'!$E$20/12))</f>
        <v/>
      </c>
      <c r="AC95" s="43" t="str">
        <f aca="false">IF($A95="","",MAX($AC94-(AA95-AB95),0))</f>
        <v/>
      </c>
      <c r="AD95" s="43" t="str">
        <f aca="false">IF($A95="","",IF($AF94&lt;=0.005,0,MIN('Debt Snowball Calculator'!$F$21,$AF94+AE95)+IF('Debt Snowball Calculator'!$H$21=$D95,MIN($C95,MAX($AF94-(MIN('Debt Snowball Calculator'!$F$21,$AF94+AE95)-AE95),0)),0)))</f>
        <v/>
      </c>
      <c r="AE95" s="43" t="str">
        <f aca="false">IF($A95="","",$AF94*('Debt Snowball Calculator'!$E$21/12))</f>
        <v/>
      </c>
      <c r="AF95" s="43" t="str">
        <f aca="false">IF($A95="","",MAX($AF94-(AD95-AE95),0))</f>
        <v/>
      </c>
      <c r="AG95" s="43" t="str">
        <f aca="false">IF($A95="","",IF($AI94&lt;=0.005,0,MIN('Debt Snowball Calculator'!$F$22,$AI94+AH95)+IF('Debt Snowball Calculator'!$H$22=$D95,MIN($C95,MAX($AI94-(MIN('Debt Snowball Calculator'!$F$22,$AI94+AH95)-AH95),0)),0)))</f>
        <v/>
      </c>
      <c r="AH95" s="43" t="str">
        <f aca="false">IF($A95="","",$AI94*('Debt Snowball Calculator'!$E$22/12))</f>
        <v/>
      </c>
      <c r="AI95" s="43" t="str">
        <f aca="false">IF($A95="","",MAX($AI94-(AG95-AH95),0))</f>
        <v/>
      </c>
      <c r="AJ95" s="43" t="str">
        <f aca="false">IF($A95="","",F95+I95+L95+O95+R95+U95+X95+AA95+AD95+AG95)</f>
        <v/>
      </c>
      <c r="AK95" s="43" t="str">
        <f aca="false">IF($A95="","",G95+J95+M95+P95+S95+V95+Y95+AB95+AE95+AH95)</f>
        <v/>
      </c>
      <c r="AL95" s="43" t="str">
        <f aca="false">IF($A95="","",H95+K95+N95+Q95+T95+W95+Z95+AC95+AF95+AI95)</f>
        <v/>
      </c>
    </row>
    <row r="96" customFormat="false" ht="15" hidden="false" customHeight="false" outlineLevel="0" collapsed="false">
      <c r="A96" s="39" t="str">
        <f aca="false">IF($A95="","",IF(AND(ISNUMBER($AL95),$AL95&gt;0.005),$A95+1,""))</f>
        <v/>
      </c>
      <c r="B96" s="40" t="str">
        <f aca="false">IF($A96="","",EDATE('Debt Snowball Calculator'!$C$8,$A96-1))</f>
        <v/>
      </c>
      <c r="C96" s="44" t="str">
        <f aca="false">IF($A96="","",'Debt Snowball Calculator'!$C$7+IF($H95&lt;=0.005,'Debt Snowball Calculator'!$F$13,0)+IF($K95&lt;=0.005,'Debt Snowball Calculator'!$F$14,0)+IF($N95&lt;=0.005,'Debt Snowball Calculator'!$F$15,0)+IF($Q95&lt;=0.005,'Debt Snowball Calculator'!$F$16,0)+IF($T95&lt;=0.005,'Debt Snowball Calculator'!$F$17,0)+IF($W95&lt;=0.005,'Debt Snowball Calculator'!$F$18,0)+IF($Z95&lt;=0.005,'Debt Snowball Calculator'!$F$19,0)+IF($AC95&lt;=0.005,'Debt Snowball Calculator'!$F$20,0)+IF($AF95&lt;=0.005,'Debt Snowball Calculator'!$F$21,0)+IF($AI95&lt;=0.005,'Debt Snowball Calculator'!$F$22,0))</f>
        <v/>
      </c>
      <c r="D96" s="39" t="str">
        <f aca="false">IF($A96="","",MIN(IF($H95&lt;=0.005,99999,'Debt Snowball Calculator'!$H$13),IF($K95&lt;=0.005,99999,'Debt Snowball Calculator'!$H$14),IF($N95&lt;=0.005,99999,'Debt Snowball Calculator'!$H$15),IF($Q95&lt;=0.005,99999,'Debt Snowball Calculator'!$H$16),IF($T95&lt;=0.005,99999,'Debt Snowball Calculator'!$H$17),IF($W95&lt;=0.005,99999,'Debt Snowball Calculator'!$H$18),IF($Z95&lt;=0.005,99999,'Debt Snowball Calculator'!$H$19),IF($AC95&lt;=0.005,99999,'Debt Snowball Calculator'!$H$20),IF($AF95&lt;=0.005,99999,'Debt Snowball Calculator'!$H$21),IF($AI95&lt;=0.005,99999,'Debt Snowball Calculator'!$H$22)))</f>
        <v/>
      </c>
      <c r="E96" s="17" t="str">
        <f aca="false">IF($A96="","",IF($D96&gt;=99999,"— All Paid Off —",INDEX('Debt Snowball Calculator'!$C$13:$C$22,MATCH($D96,'Debt Snowball Calculator'!$H$13:$H$22,0))))</f>
        <v/>
      </c>
      <c r="F96" s="44" t="str">
        <f aca="false">IF($A96="","",IF($H95&lt;=0.005,0,MIN('Debt Snowball Calculator'!$F$13,$H95+G96)+IF('Debt Snowball Calculator'!$H$13=$D96,MIN($C96,MAX($H95-(MIN('Debt Snowball Calculator'!$F$13,$H95+G96)-G96),0)),0)))</f>
        <v/>
      </c>
      <c r="G96" s="44" t="str">
        <f aca="false">IF($A96="","",$H95*('Debt Snowball Calculator'!$E$13/12))</f>
        <v/>
      </c>
      <c r="H96" s="44" t="str">
        <f aca="false">IF($A96="","",MAX($H95-(F96-G96),0))</f>
        <v/>
      </c>
      <c r="I96" s="44" t="str">
        <f aca="false">IF($A96="","",IF($K95&lt;=0.005,0,MIN('Debt Snowball Calculator'!$F$14,$K95+J96)+IF('Debt Snowball Calculator'!$H$14=$D96,MIN($C96,MAX($K95-(MIN('Debt Snowball Calculator'!$F$14,$K95+J96)-J96),0)),0)))</f>
        <v/>
      </c>
      <c r="J96" s="44" t="str">
        <f aca="false">IF($A96="","",$K95*('Debt Snowball Calculator'!$E$14/12))</f>
        <v/>
      </c>
      <c r="K96" s="44" t="str">
        <f aca="false">IF($A96="","",MAX($K95-(I96-J96),0))</f>
        <v/>
      </c>
      <c r="L96" s="44" t="str">
        <f aca="false">IF($A96="","",IF($N95&lt;=0.005,0,MIN('Debt Snowball Calculator'!$F$15,$N95+M96)+IF('Debt Snowball Calculator'!$H$15=$D96,MIN($C96,MAX($N95-(MIN('Debt Snowball Calculator'!$F$15,$N95+M96)-M96),0)),0)))</f>
        <v/>
      </c>
      <c r="M96" s="44" t="str">
        <f aca="false">IF($A96="","",$N95*('Debt Snowball Calculator'!$E$15/12))</f>
        <v/>
      </c>
      <c r="N96" s="44" t="str">
        <f aca="false">IF($A96="","",MAX($N95-(L96-M96),0))</f>
        <v/>
      </c>
      <c r="O96" s="44" t="str">
        <f aca="false">IF($A96="","",IF($Q95&lt;=0.005,0,MIN('Debt Snowball Calculator'!$F$16,$Q95+P96)+IF('Debt Snowball Calculator'!$H$16=$D96,MIN($C96,MAX($Q95-(MIN('Debt Snowball Calculator'!$F$16,$Q95+P96)-P96),0)),0)))</f>
        <v/>
      </c>
      <c r="P96" s="44" t="str">
        <f aca="false">IF($A96="","",$Q95*('Debt Snowball Calculator'!$E$16/12))</f>
        <v/>
      </c>
      <c r="Q96" s="44" t="str">
        <f aca="false">IF($A96="","",MAX($Q95-(O96-P96),0))</f>
        <v/>
      </c>
      <c r="R96" s="44" t="str">
        <f aca="false">IF($A96="","",IF($T95&lt;=0.005,0,MIN('Debt Snowball Calculator'!$F$17,$T95+S96)+IF('Debt Snowball Calculator'!$H$17=$D96,MIN($C96,MAX($T95-(MIN('Debt Snowball Calculator'!$F$17,$T95+S96)-S96),0)),0)))</f>
        <v/>
      </c>
      <c r="S96" s="44" t="str">
        <f aca="false">IF($A96="","",$T95*('Debt Snowball Calculator'!$E$17/12))</f>
        <v/>
      </c>
      <c r="T96" s="44" t="str">
        <f aca="false">IF($A96="","",MAX($T95-(R96-S96),0))</f>
        <v/>
      </c>
      <c r="U96" s="44" t="str">
        <f aca="false">IF($A96="","",IF($W95&lt;=0.005,0,MIN('Debt Snowball Calculator'!$F$18,$W95+V96)+IF('Debt Snowball Calculator'!$H$18=$D96,MIN($C96,MAX($W95-(MIN('Debt Snowball Calculator'!$F$18,$W95+V96)-V96),0)),0)))</f>
        <v/>
      </c>
      <c r="V96" s="44" t="str">
        <f aca="false">IF($A96="","",$W95*('Debt Snowball Calculator'!$E$18/12))</f>
        <v/>
      </c>
      <c r="W96" s="44" t="str">
        <f aca="false">IF($A96="","",MAX($W95-(U96-V96),0))</f>
        <v/>
      </c>
      <c r="X96" s="44" t="str">
        <f aca="false">IF($A96="","",IF($Z95&lt;=0.005,0,MIN('Debt Snowball Calculator'!$F$19,$Z95+Y96)+IF('Debt Snowball Calculator'!$H$19=$D96,MIN($C96,MAX($Z95-(MIN('Debt Snowball Calculator'!$F$19,$Z95+Y96)-Y96),0)),0)))</f>
        <v/>
      </c>
      <c r="Y96" s="44" t="str">
        <f aca="false">IF($A96="","",$Z95*('Debt Snowball Calculator'!$E$19/12))</f>
        <v/>
      </c>
      <c r="Z96" s="44" t="str">
        <f aca="false">IF($A96="","",MAX($Z95-(X96-Y96),0))</f>
        <v/>
      </c>
      <c r="AA96" s="44" t="str">
        <f aca="false">IF($A96="","",IF($AC95&lt;=0.005,0,MIN('Debt Snowball Calculator'!$F$20,$AC95+AB96)+IF('Debt Snowball Calculator'!$H$20=$D96,MIN($C96,MAX($AC95-(MIN('Debt Snowball Calculator'!$F$20,$AC95+AB96)-AB96),0)),0)))</f>
        <v/>
      </c>
      <c r="AB96" s="44" t="str">
        <f aca="false">IF($A96="","",$AC95*('Debt Snowball Calculator'!$E$20/12))</f>
        <v/>
      </c>
      <c r="AC96" s="44" t="str">
        <f aca="false">IF($A96="","",MAX($AC95-(AA96-AB96),0))</f>
        <v/>
      </c>
      <c r="AD96" s="44" t="str">
        <f aca="false">IF($A96="","",IF($AF95&lt;=0.005,0,MIN('Debt Snowball Calculator'!$F$21,$AF95+AE96)+IF('Debt Snowball Calculator'!$H$21=$D96,MIN($C96,MAX($AF95-(MIN('Debt Snowball Calculator'!$F$21,$AF95+AE96)-AE96),0)),0)))</f>
        <v/>
      </c>
      <c r="AE96" s="44" t="str">
        <f aca="false">IF($A96="","",$AF95*('Debt Snowball Calculator'!$E$21/12))</f>
        <v/>
      </c>
      <c r="AF96" s="44" t="str">
        <f aca="false">IF($A96="","",MAX($AF95-(AD96-AE96),0))</f>
        <v/>
      </c>
      <c r="AG96" s="44" t="str">
        <f aca="false">IF($A96="","",IF($AI95&lt;=0.005,0,MIN('Debt Snowball Calculator'!$F$22,$AI95+AH96)+IF('Debt Snowball Calculator'!$H$22=$D96,MIN($C96,MAX($AI95-(MIN('Debt Snowball Calculator'!$F$22,$AI95+AH96)-AH96),0)),0)))</f>
        <v/>
      </c>
      <c r="AH96" s="44" t="str">
        <f aca="false">IF($A96="","",$AI95*('Debt Snowball Calculator'!$E$22/12))</f>
        <v/>
      </c>
      <c r="AI96" s="44" t="str">
        <f aca="false">IF($A96="","",MAX($AI95-(AG96-AH96),0))</f>
        <v/>
      </c>
      <c r="AJ96" s="44" t="str">
        <f aca="false">IF($A96="","",F96+I96+L96+O96+R96+U96+X96+AA96+AD96+AG96)</f>
        <v/>
      </c>
      <c r="AK96" s="44" t="str">
        <f aca="false">IF($A96="","",G96+J96+M96+P96+S96+V96+Y96+AB96+AE96+AH96)</f>
        <v/>
      </c>
      <c r="AL96" s="44" t="str">
        <f aca="false">IF($A96="","",H96+K96+N96+Q96+T96+W96+Z96+AC96+AF96+AI96)</f>
        <v/>
      </c>
    </row>
    <row r="97" customFormat="false" ht="15" hidden="false" customHeight="false" outlineLevel="0" collapsed="false">
      <c r="A97" s="36" t="str">
        <f aca="false">IF($A96="","",IF(AND(ISNUMBER($AL96),$AL96&gt;0.005),$A96+1,""))</f>
        <v/>
      </c>
      <c r="B97" s="37" t="str">
        <f aca="false">IF($A97="","",EDATE('Debt Snowball Calculator'!$C$8,$A97-1))</f>
        <v/>
      </c>
      <c r="C97" s="43" t="str">
        <f aca="false">IF($A97="","",'Debt Snowball Calculator'!$C$7+IF($H96&lt;=0.005,'Debt Snowball Calculator'!$F$13,0)+IF($K96&lt;=0.005,'Debt Snowball Calculator'!$F$14,0)+IF($N96&lt;=0.005,'Debt Snowball Calculator'!$F$15,0)+IF($Q96&lt;=0.005,'Debt Snowball Calculator'!$F$16,0)+IF($T96&lt;=0.005,'Debt Snowball Calculator'!$F$17,0)+IF($W96&lt;=0.005,'Debt Snowball Calculator'!$F$18,0)+IF($Z96&lt;=0.005,'Debt Snowball Calculator'!$F$19,0)+IF($AC96&lt;=0.005,'Debt Snowball Calculator'!$F$20,0)+IF($AF96&lt;=0.005,'Debt Snowball Calculator'!$F$21,0)+IF($AI96&lt;=0.005,'Debt Snowball Calculator'!$F$22,0))</f>
        <v/>
      </c>
      <c r="D97" s="36" t="str">
        <f aca="false">IF($A97="","",MIN(IF($H96&lt;=0.005,99999,'Debt Snowball Calculator'!$H$13),IF($K96&lt;=0.005,99999,'Debt Snowball Calculator'!$H$14),IF($N96&lt;=0.005,99999,'Debt Snowball Calculator'!$H$15),IF($Q96&lt;=0.005,99999,'Debt Snowball Calculator'!$H$16),IF($T96&lt;=0.005,99999,'Debt Snowball Calculator'!$H$17),IF($W96&lt;=0.005,99999,'Debt Snowball Calculator'!$H$18),IF($Z96&lt;=0.005,99999,'Debt Snowball Calculator'!$H$19),IF($AC96&lt;=0.005,99999,'Debt Snowball Calculator'!$H$20),IF($AF96&lt;=0.005,99999,'Debt Snowball Calculator'!$H$21),IF($AI96&lt;=0.005,99999,'Debt Snowball Calculator'!$H$22)))</f>
        <v/>
      </c>
      <c r="E97" s="10" t="str">
        <f aca="false">IF($A97="","",IF($D97&gt;=99999,"— All Paid Off —",INDEX('Debt Snowball Calculator'!$C$13:$C$22,MATCH($D97,'Debt Snowball Calculator'!$H$13:$H$22,0))))</f>
        <v/>
      </c>
      <c r="F97" s="43" t="str">
        <f aca="false">IF($A97="","",IF($H96&lt;=0.005,0,MIN('Debt Snowball Calculator'!$F$13,$H96+G97)+IF('Debt Snowball Calculator'!$H$13=$D97,MIN($C97,MAX($H96-(MIN('Debt Snowball Calculator'!$F$13,$H96+G97)-G97),0)),0)))</f>
        <v/>
      </c>
      <c r="G97" s="43" t="str">
        <f aca="false">IF($A97="","",$H96*('Debt Snowball Calculator'!$E$13/12))</f>
        <v/>
      </c>
      <c r="H97" s="43" t="str">
        <f aca="false">IF($A97="","",MAX($H96-(F97-G97),0))</f>
        <v/>
      </c>
      <c r="I97" s="43" t="str">
        <f aca="false">IF($A97="","",IF($K96&lt;=0.005,0,MIN('Debt Snowball Calculator'!$F$14,$K96+J97)+IF('Debt Snowball Calculator'!$H$14=$D97,MIN($C97,MAX($K96-(MIN('Debt Snowball Calculator'!$F$14,$K96+J97)-J97),0)),0)))</f>
        <v/>
      </c>
      <c r="J97" s="43" t="str">
        <f aca="false">IF($A97="","",$K96*('Debt Snowball Calculator'!$E$14/12))</f>
        <v/>
      </c>
      <c r="K97" s="43" t="str">
        <f aca="false">IF($A97="","",MAX($K96-(I97-J97),0))</f>
        <v/>
      </c>
      <c r="L97" s="43" t="str">
        <f aca="false">IF($A97="","",IF($N96&lt;=0.005,0,MIN('Debt Snowball Calculator'!$F$15,$N96+M97)+IF('Debt Snowball Calculator'!$H$15=$D97,MIN($C97,MAX($N96-(MIN('Debt Snowball Calculator'!$F$15,$N96+M97)-M97),0)),0)))</f>
        <v/>
      </c>
      <c r="M97" s="43" t="str">
        <f aca="false">IF($A97="","",$N96*('Debt Snowball Calculator'!$E$15/12))</f>
        <v/>
      </c>
      <c r="N97" s="43" t="str">
        <f aca="false">IF($A97="","",MAX($N96-(L97-M97),0))</f>
        <v/>
      </c>
      <c r="O97" s="43" t="str">
        <f aca="false">IF($A97="","",IF($Q96&lt;=0.005,0,MIN('Debt Snowball Calculator'!$F$16,$Q96+P97)+IF('Debt Snowball Calculator'!$H$16=$D97,MIN($C97,MAX($Q96-(MIN('Debt Snowball Calculator'!$F$16,$Q96+P97)-P97),0)),0)))</f>
        <v/>
      </c>
      <c r="P97" s="43" t="str">
        <f aca="false">IF($A97="","",$Q96*('Debt Snowball Calculator'!$E$16/12))</f>
        <v/>
      </c>
      <c r="Q97" s="43" t="str">
        <f aca="false">IF($A97="","",MAX($Q96-(O97-P97),0))</f>
        <v/>
      </c>
      <c r="R97" s="43" t="str">
        <f aca="false">IF($A97="","",IF($T96&lt;=0.005,0,MIN('Debt Snowball Calculator'!$F$17,$T96+S97)+IF('Debt Snowball Calculator'!$H$17=$D97,MIN($C97,MAX($T96-(MIN('Debt Snowball Calculator'!$F$17,$T96+S97)-S97),0)),0)))</f>
        <v/>
      </c>
      <c r="S97" s="43" t="str">
        <f aca="false">IF($A97="","",$T96*('Debt Snowball Calculator'!$E$17/12))</f>
        <v/>
      </c>
      <c r="T97" s="43" t="str">
        <f aca="false">IF($A97="","",MAX($T96-(R97-S97),0))</f>
        <v/>
      </c>
      <c r="U97" s="43" t="str">
        <f aca="false">IF($A97="","",IF($W96&lt;=0.005,0,MIN('Debt Snowball Calculator'!$F$18,$W96+V97)+IF('Debt Snowball Calculator'!$H$18=$D97,MIN($C97,MAX($W96-(MIN('Debt Snowball Calculator'!$F$18,$W96+V97)-V97),0)),0)))</f>
        <v/>
      </c>
      <c r="V97" s="43" t="str">
        <f aca="false">IF($A97="","",$W96*('Debt Snowball Calculator'!$E$18/12))</f>
        <v/>
      </c>
      <c r="W97" s="43" t="str">
        <f aca="false">IF($A97="","",MAX($W96-(U97-V97),0))</f>
        <v/>
      </c>
      <c r="X97" s="43" t="str">
        <f aca="false">IF($A97="","",IF($Z96&lt;=0.005,0,MIN('Debt Snowball Calculator'!$F$19,$Z96+Y97)+IF('Debt Snowball Calculator'!$H$19=$D97,MIN($C97,MAX($Z96-(MIN('Debt Snowball Calculator'!$F$19,$Z96+Y97)-Y97),0)),0)))</f>
        <v/>
      </c>
      <c r="Y97" s="43" t="str">
        <f aca="false">IF($A97="","",$Z96*('Debt Snowball Calculator'!$E$19/12))</f>
        <v/>
      </c>
      <c r="Z97" s="43" t="str">
        <f aca="false">IF($A97="","",MAX($Z96-(X97-Y97),0))</f>
        <v/>
      </c>
      <c r="AA97" s="43" t="str">
        <f aca="false">IF($A97="","",IF($AC96&lt;=0.005,0,MIN('Debt Snowball Calculator'!$F$20,$AC96+AB97)+IF('Debt Snowball Calculator'!$H$20=$D97,MIN($C97,MAX($AC96-(MIN('Debt Snowball Calculator'!$F$20,$AC96+AB97)-AB97),0)),0)))</f>
        <v/>
      </c>
      <c r="AB97" s="43" t="str">
        <f aca="false">IF($A97="","",$AC96*('Debt Snowball Calculator'!$E$20/12))</f>
        <v/>
      </c>
      <c r="AC97" s="43" t="str">
        <f aca="false">IF($A97="","",MAX($AC96-(AA97-AB97),0))</f>
        <v/>
      </c>
      <c r="AD97" s="43" t="str">
        <f aca="false">IF($A97="","",IF($AF96&lt;=0.005,0,MIN('Debt Snowball Calculator'!$F$21,$AF96+AE97)+IF('Debt Snowball Calculator'!$H$21=$D97,MIN($C97,MAX($AF96-(MIN('Debt Snowball Calculator'!$F$21,$AF96+AE97)-AE97),0)),0)))</f>
        <v/>
      </c>
      <c r="AE97" s="43" t="str">
        <f aca="false">IF($A97="","",$AF96*('Debt Snowball Calculator'!$E$21/12))</f>
        <v/>
      </c>
      <c r="AF97" s="43" t="str">
        <f aca="false">IF($A97="","",MAX($AF96-(AD97-AE97),0))</f>
        <v/>
      </c>
      <c r="AG97" s="43" t="str">
        <f aca="false">IF($A97="","",IF($AI96&lt;=0.005,0,MIN('Debt Snowball Calculator'!$F$22,$AI96+AH97)+IF('Debt Snowball Calculator'!$H$22=$D97,MIN($C97,MAX($AI96-(MIN('Debt Snowball Calculator'!$F$22,$AI96+AH97)-AH97),0)),0)))</f>
        <v/>
      </c>
      <c r="AH97" s="43" t="str">
        <f aca="false">IF($A97="","",$AI96*('Debt Snowball Calculator'!$E$22/12))</f>
        <v/>
      </c>
      <c r="AI97" s="43" t="str">
        <f aca="false">IF($A97="","",MAX($AI96-(AG97-AH97),0))</f>
        <v/>
      </c>
      <c r="AJ97" s="43" t="str">
        <f aca="false">IF($A97="","",F97+I97+L97+O97+R97+U97+X97+AA97+AD97+AG97)</f>
        <v/>
      </c>
      <c r="AK97" s="43" t="str">
        <f aca="false">IF($A97="","",G97+J97+M97+P97+S97+V97+Y97+AB97+AE97+AH97)</f>
        <v/>
      </c>
      <c r="AL97" s="43" t="str">
        <f aca="false">IF($A97="","",H97+K97+N97+Q97+T97+W97+Z97+AC97+AF97+AI97)</f>
        <v/>
      </c>
    </row>
    <row r="98" customFormat="false" ht="15" hidden="false" customHeight="false" outlineLevel="0" collapsed="false">
      <c r="A98" s="39" t="str">
        <f aca="false">IF($A97="","",IF(AND(ISNUMBER($AL97),$AL97&gt;0.005),$A97+1,""))</f>
        <v/>
      </c>
      <c r="B98" s="40" t="str">
        <f aca="false">IF($A98="","",EDATE('Debt Snowball Calculator'!$C$8,$A98-1))</f>
        <v/>
      </c>
      <c r="C98" s="44" t="str">
        <f aca="false">IF($A98="","",'Debt Snowball Calculator'!$C$7+IF($H97&lt;=0.005,'Debt Snowball Calculator'!$F$13,0)+IF($K97&lt;=0.005,'Debt Snowball Calculator'!$F$14,0)+IF($N97&lt;=0.005,'Debt Snowball Calculator'!$F$15,0)+IF($Q97&lt;=0.005,'Debt Snowball Calculator'!$F$16,0)+IF($T97&lt;=0.005,'Debt Snowball Calculator'!$F$17,0)+IF($W97&lt;=0.005,'Debt Snowball Calculator'!$F$18,0)+IF($Z97&lt;=0.005,'Debt Snowball Calculator'!$F$19,0)+IF($AC97&lt;=0.005,'Debt Snowball Calculator'!$F$20,0)+IF($AF97&lt;=0.005,'Debt Snowball Calculator'!$F$21,0)+IF($AI97&lt;=0.005,'Debt Snowball Calculator'!$F$22,0))</f>
        <v/>
      </c>
      <c r="D98" s="39" t="str">
        <f aca="false">IF($A98="","",MIN(IF($H97&lt;=0.005,99999,'Debt Snowball Calculator'!$H$13),IF($K97&lt;=0.005,99999,'Debt Snowball Calculator'!$H$14),IF($N97&lt;=0.005,99999,'Debt Snowball Calculator'!$H$15),IF($Q97&lt;=0.005,99999,'Debt Snowball Calculator'!$H$16),IF($T97&lt;=0.005,99999,'Debt Snowball Calculator'!$H$17),IF($W97&lt;=0.005,99999,'Debt Snowball Calculator'!$H$18),IF($Z97&lt;=0.005,99999,'Debt Snowball Calculator'!$H$19),IF($AC97&lt;=0.005,99999,'Debt Snowball Calculator'!$H$20),IF($AF97&lt;=0.005,99999,'Debt Snowball Calculator'!$H$21),IF($AI97&lt;=0.005,99999,'Debt Snowball Calculator'!$H$22)))</f>
        <v/>
      </c>
      <c r="E98" s="17" t="str">
        <f aca="false">IF($A98="","",IF($D98&gt;=99999,"— All Paid Off —",INDEX('Debt Snowball Calculator'!$C$13:$C$22,MATCH($D98,'Debt Snowball Calculator'!$H$13:$H$22,0))))</f>
        <v/>
      </c>
      <c r="F98" s="44" t="str">
        <f aca="false">IF($A98="","",IF($H97&lt;=0.005,0,MIN('Debt Snowball Calculator'!$F$13,$H97+G98)+IF('Debt Snowball Calculator'!$H$13=$D98,MIN($C98,MAX($H97-(MIN('Debt Snowball Calculator'!$F$13,$H97+G98)-G98),0)),0)))</f>
        <v/>
      </c>
      <c r="G98" s="44" t="str">
        <f aca="false">IF($A98="","",$H97*('Debt Snowball Calculator'!$E$13/12))</f>
        <v/>
      </c>
      <c r="H98" s="44" t="str">
        <f aca="false">IF($A98="","",MAX($H97-(F98-G98),0))</f>
        <v/>
      </c>
      <c r="I98" s="44" t="str">
        <f aca="false">IF($A98="","",IF($K97&lt;=0.005,0,MIN('Debt Snowball Calculator'!$F$14,$K97+J98)+IF('Debt Snowball Calculator'!$H$14=$D98,MIN($C98,MAX($K97-(MIN('Debt Snowball Calculator'!$F$14,$K97+J98)-J98),0)),0)))</f>
        <v/>
      </c>
      <c r="J98" s="44" t="str">
        <f aca="false">IF($A98="","",$K97*('Debt Snowball Calculator'!$E$14/12))</f>
        <v/>
      </c>
      <c r="K98" s="44" t="str">
        <f aca="false">IF($A98="","",MAX($K97-(I98-J98),0))</f>
        <v/>
      </c>
      <c r="L98" s="44" t="str">
        <f aca="false">IF($A98="","",IF($N97&lt;=0.005,0,MIN('Debt Snowball Calculator'!$F$15,$N97+M98)+IF('Debt Snowball Calculator'!$H$15=$D98,MIN($C98,MAX($N97-(MIN('Debt Snowball Calculator'!$F$15,$N97+M98)-M98),0)),0)))</f>
        <v/>
      </c>
      <c r="M98" s="44" t="str">
        <f aca="false">IF($A98="","",$N97*('Debt Snowball Calculator'!$E$15/12))</f>
        <v/>
      </c>
      <c r="N98" s="44" t="str">
        <f aca="false">IF($A98="","",MAX($N97-(L98-M98),0))</f>
        <v/>
      </c>
      <c r="O98" s="44" t="str">
        <f aca="false">IF($A98="","",IF($Q97&lt;=0.005,0,MIN('Debt Snowball Calculator'!$F$16,$Q97+P98)+IF('Debt Snowball Calculator'!$H$16=$D98,MIN($C98,MAX($Q97-(MIN('Debt Snowball Calculator'!$F$16,$Q97+P98)-P98),0)),0)))</f>
        <v/>
      </c>
      <c r="P98" s="44" t="str">
        <f aca="false">IF($A98="","",$Q97*('Debt Snowball Calculator'!$E$16/12))</f>
        <v/>
      </c>
      <c r="Q98" s="44" t="str">
        <f aca="false">IF($A98="","",MAX($Q97-(O98-P98),0))</f>
        <v/>
      </c>
      <c r="R98" s="44" t="str">
        <f aca="false">IF($A98="","",IF($T97&lt;=0.005,0,MIN('Debt Snowball Calculator'!$F$17,$T97+S98)+IF('Debt Snowball Calculator'!$H$17=$D98,MIN($C98,MAX($T97-(MIN('Debt Snowball Calculator'!$F$17,$T97+S98)-S98),0)),0)))</f>
        <v/>
      </c>
      <c r="S98" s="44" t="str">
        <f aca="false">IF($A98="","",$T97*('Debt Snowball Calculator'!$E$17/12))</f>
        <v/>
      </c>
      <c r="T98" s="44" t="str">
        <f aca="false">IF($A98="","",MAX($T97-(R98-S98),0))</f>
        <v/>
      </c>
      <c r="U98" s="44" t="str">
        <f aca="false">IF($A98="","",IF($W97&lt;=0.005,0,MIN('Debt Snowball Calculator'!$F$18,$W97+V98)+IF('Debt Snowball Calculator'!$H$18=$D98,MIN($C98,MAX($W97-(MIN('Debt Snowball Calculator'!$F$18,$W97+V98)-V98),0)),0)))</f>
        <v/>
      </c>
      <c r="V98" s="44" t="str">
        <f aca="false">IF($A98="","",$W97*('Debt Snowball Calculator'!$E$18/12))</f>
        <v/>
      </c>
      <c r="W98" s="44" t="str">
        <f aca="false">IF($A98="","",MAX($W97-(U98-V98),0))</f>
        <v/>
      </c>
      <c r="X98" s="44" t="str">
        <f aca="false">IF($A98="","",IF($Z97&lt;=0.005,0,MIN('Debt Snowball Calculator'!$F$19,$Z97+Y98)+IF('Debt Snowball Calculator'!$H$19=$D98,MIN($C98,MAX($Z97-(MIN('Debt Snowball Calculator'!$F$19,$Z97+Y98)-Y98),0)),0)))</f>
        <v/>
      </c>
      <c r="Y98" s="44" t="str">
        <f aca="false">IF($A98="","",$Z97*('Debt Snowball Calculator'!$E$19/12))</f>
        <v/>
      </c>
      <c r="Z98" s="44" t="str">
        <f aca="false">IF($A98="","",MAX($Z97-(X98-Y98),0))</f>
        <v/>
      </c>
      <c r="AA98" s="44" t="str">
        <f aca="false">IF($A98="","",IF($AC97&lt;=0.005,0,MIN('Debt Snowball Calculator'!$F$20,$AC97+AB98)+IF('Debt Snowball Calculator'!$H$20=$D98,MIN($C98,MAX($AC97-(MIN('Debt Snowball Calculator'!$F$20,$AC97+AB98)-AB98),0)),0)))</f>
        <v/>
      </c>
      <c r="AB98" s="44" t="str">
        <f aca="false">IF($A98="","",$AC97*('Debt Snowball Calculator'!$E$20/12))</f>
        <v/>
      </c>
      <c r="AC98" s="44" t="str">
        <f aca="false">IF($A98="","",MAX($AC97-(AA98-AB98),0))</f>
        <v/>
      </c>
      <c r="AD98" s="44" t="str">
        <f aca="false">IF($A98="","",IF($AF97&lt;=0.005,0,MIN('Debt Snowball Calculator'!$F$21,$AF97+AE98)+IF('Debt Snowball Calculator'!$H$21=$D98,MIN($C98,MAX($AF97-(MIN('Debt Snowball Calculator'!$F$21,$AF97+AE98)-AE98),0)),0)))</f>
        <v/>
      </c>
      <c r="AE98" s="44" t="str">
        <f aca="false">IF($A98="","",$AF97*('Debt Snowball Calculator'!$E$21/12))</f>
        <v/>
      </c>
      <c r="AF98" s="44" t="str">
        <f aca="false">IF($A98="","",MAX($AF97-(AD98-AE98),0))</f>
        <v/>
      </c>
      <c r="AG98" s="44" t="str">
        <f aca="false">IF($A98="","",IF($AI97&lt;=0.005,0,MIN('Debt Snowball Calculator'!$F$22,$AI97+AH98)+IF('Debt Snowball Calculator'!$H$22=$D98,MIN($C98,MAX($AI97-(MIN('Debt Snowball Calculator'!$F$22,$AI97+AH98)-AH98),0)),0)))</f>
        <v/>
      </c>
      <c r="AH98" s="44" t="str">
        <f aca="false">IF($A98="","",$AI97*('Debt Snowball Calculator'!$E$22/12))</f>
        <v/>
      </c>
      <c r="AI98" s="44" t="str">
        <f aca="false">IF($A98="","",MAX($AI97-(AG98-AH98),0))</f>
        <v/>
      </c>
      <c r="AJ98" s="44" t="str">
        <f aca="false">IF($A98="","",F98+I98+L98+O98+R98+U98+X98+AA98+AD98+AG98)</f>
        <v/>
      </c>
      <c r="AK98" s="44" t="str">
        <f aca="false">IF($A98="","",G98+J98+M98+P98+S98+V98+Y98+AB98+AE98+AH98)</f>
        <v/>
      </c>
      <c r="AL98" s="44" t="str">
        <f aca="false">IF($A98="","",H98+K98+N98+Q98+T98+W98+Z98+AC98+AF98+AI98)</f>
        <v/>
      </c>
    </row>
    <row r="99" customFormat="false" ht="15" hidden="false" customHeight="false" outlineLevel="0" collapsed="false">
      <c r="A99" s="36" t="str">
        <f aca="false">IF($A98="","",IF(AND(ISNUMBER($AL98),$AL98&gt;0.005),$A98+1,""))</f>
        <v/>
      </c>
      <c r="B99" s="37" t="str">
        <f aca="false">IF($A99="","",EDATE('Debt Snowball Calculator'!$C$8,$A99-1))</f>
        <v/>
      </c>
      <c r="C99" s="43" t="str">
        <f aca="false">IF($A99="","",'Debt Snowball Calculator'!$C$7+IF($H98&lt;=0.005,'Debt Snowball Calculator'!$F$13,0)+IF($K98&lt;=0.005,'Debt Snowball Calculator'!$F$14,0)+IF($N98&lt;=0.005,'Debt Snowball Calculator'!$F$15,0)+IF($Q98&lt;=0.005,'Debt Snowball Calculator'!$F$16,0)+IF($T98&lt;=0.005,'Debt Snowball Calculator'!$F$17,0)+IF($W98&lt;=0.005,'Debt Snowball Calculator'!$F$18,0)+IF($Z98&lt;=0.005,'Debt Snowball Calculator'!$F$19,0)+IF($AC98&lt;=0.005,'Debt Snowball Calculator'!$F$20,0)+IF($AF98&lt;=0.005,'Debt Snowball Calculator'!$F$21,0)+IF($AI98&lt;=0.005,'Debt Snowball Calculator'!$F$22,0))</f>
        <v/>
      </c>
      <c r="D99" s="36" t="str">
        <f aca="false">IF($A99="","",MIN(IF($H98&lt;=0.005,99999,'Debt Snowball Calculator'!$H$13),IF($K98&lt;=0.005,99999,'Debt Snowball Calculator'!$H$14),IF($N98&lt;=0.005,99999,'Debt Snowball Calculator'!$H$15),IF($Q98&lt;=0.005,99999,'Debt Snowball Calculator'!$H$16),IF($T98&lt;=0.005,99999,'Debt Snowball Calculator'!$H$17),IF($W98&lt;=0.005,99999,'Debt Snowball Calculator'!$H$18),IF($Z98&lt;=0.005,99999,'Debt Snowball Calculator'!$H$19),IF($AC98&lt;=0.005,99999,'Debt Snowball Calculator'!$H$20),IF($AF98&lt;=0.005,99999,'Debt Snowball Calculator'!$H$21),IF($AI98&lt;=0.005,99999,'Debt Snowball Calculator'!$H$22)))</f>
        <v/>
      </c>
      <c r="E99" s="10" t="str">
        <f aca="false">IF($A99="","",IF($D99&gt;=99999,"— All Paid Off —",INDEX('Debt Snowball Calculator'!$C$13:$C$22,MATCH($D99,'Debt Snowball Calculator'!$H$13:$H$22,0))))</f>
        <v/>
      </c>
      <c r="F99" s="43" t="str">
        <f aca="false">IF($A99="","",IF($H98&lt;=0.005,0,MIN('Debt Snowball Calculator'!$F$13,$H98+G99)+IF('Debt Snowball Calculator'!$H$13=$D99,MIN($C99,MAX($H98-(MIN('Debt Snowball Calculator'!$F$13,$H98+G99)-G99),0)),0)))</f>
        <v/>
      </c>
      <c r="G99" s="43" t="str">
        <f aca="false">IF($A99="","",$H98*('Debt Snowball Calculator'!$E$13/12))</f>
        <v/>
      </c>
      <c r="H99" s="43" t="str">
        <f aca="false">IF($A99="","",MAX($H98-(F99-G99),0))</f>
        <v/>
      </c>
      <c r="I99" s="43" t="str">
        <f aca="false">IF($A99="","",IF($K98&lt;=0.005,0,MIN('Debt Snowball Calculator'!$F$14,$K98+J99)+IF('Debt Snowball Calculator'!$H$14=$D99,MIN($C99,MAX($K98-(MIN('Debt Snowball Calculator'!$F$14,$K98+J99)-J99),0)),0)))</f>
        <v/>
      </c>
      <c r="J99" s="43" t="str">
        <f aca="false">IF($A99="","",$K98*('Debt Snowball Calculator'!$E$14/12))</f>
        <v/>
      </c>
      <c r="K99" s="43" t="str">
        <f aca="false">IF($A99="","",MAX($K98-(I99-J99),0))</f>
        <v/>
      </c>
      <c r="L99" s="43" t="str">
        <f aca="false">IF($A99="","",IF($N98&lt;=0.005,0,MIN('Debt Snowball Calculator'!$F$15,$N98+M99)+IF('Debt Snowball Calculator'!$H$15=$D99,MIN($C99,MAX($N98-(MIN('Debt Snowball Calculator'!$F$15,$N98+M99)-M99),0)),0)))</f>
        <v/>
      </c>
      <c r="M99" s="43" t="str">
        <f aca="false">IF($A99="","",$N98*('Debt Snowball Calculator'!$E$15/12))</f>
        <v/>
      </c>
      <c r="N99" s="43" t="str">
        <f aca="false">IF($A99="","",MAX($N98-(L99-M99),0))</f>
        <v/>
      </c>
      <c r="O99" s="43" t="str">
        <f aca="false">IF($A99="","",IF($Q98&lt;=0.005,0,MIN('Debt Snowball Calculator'!$F$16,$Q98+P99)+IF('Debt Snowball Calculator'!$H$16=$D99,MIN($C99,MAX($Q98-(MIN('Debt Snowball Calculator'!$F$16,$Q98+P99)-P99),0)),0)))</f>
        <v/>
      </c>
      <c r="P99" s="43" t="str">
        <f aca="false">IF($A99="","",$Q98*('Debt Snowball Calculator'!$E$16/12))</f>
        <v/>
      </c>
      <c r="Q99" s="43" t="str">
        <f aca="false">IF($A99="","",MAX($Q98-(O99-P99),0))</f>
        <v/>
      </c>
      <c r="R99" s="43" t="str">
        <f aca="false">IF($A99="","",IF($T98&lt;=0.005,0,MIN('Debt Snowball Calculator'!$F$17,$T98+S99)+IF('Debt Snowball Calculator'!$H$17=$D99,MIN($C99,MAX($T98-(MIN('Debt Snowball Calculator'!$F$17,$T98+S99)-S99),0)),0)))</f>
        <v/>
      </c>
      <c r="S99" s="43" t="str">
        <f aca="false">IF($A99="","",$T98*('Debt Snowball Calculator'!$E$17/12))</f>
        <v/>
      </c>
      <c r="T99" s="43" t="str">
        <f aca="false">IF($A99="","",MAX($T98-(R99-S99),0))</f>
        <v/>
      </c>
      <c r="U99" s="43" t="str">
        <f aca="false">IF($A99="","",IF($W98&lt;=0.005,0,MIN('Debt Snowball Calculator'!$F$18,$W98+V99)+IF('Debt Snowball Calculator'!$H$18=$D99,MIN($C99,MAX($W98-(MIN('Debt Snowball Calculator'!$F$18,$W98+V99)-V99),0)),0)))</f>
        <v/>
      </c>
      <c r="V99" s="43" t="str">
        <f aca="false">IF($A99="","",$W98*('Debt Snowball Calculator'!$E$18/12))</f>
        <v/>
      </c>
      <c r="W99" s="43" t="str">
        <f aca="false">IF($A99="","",MAX($W98-(U99-V99),0))</f>
        <v/>
      </c>
      <c r="X99" s="43" t="str">
        <f aca="false">IF($A99="","",IF($Z98&lt;=0.005,0,MIN('Debt Snowball Calculator'!$F$19,$Z98+Y99)+IF('Debt Snowball Calculator'!$H$19=$D99,MIN($C99,MAX($Z98-(MIN('Debt Snowball Calculator'!$F$19,$Z98+Y99)-Y99),0)),0)))</f>
        <v/>
      </c>
      <c r="Y99" s="43" t="str">
        <f aca="false">IF($A99="","",$Z98*('Debt Snowball Calculator'!$E$19/12))</f>
        <v/>
      </c>
      <c r="Z99" s="43" t="str">
        <f aca="false">IF($A99="","",MAX($Z98-(X99-Y99),0))</f>
        <v/>
      </c>
      <c r="AA99" s="43" t="str">
        <f aca="false">IF($A99="","",IF($AC98&lt;=0.005,0,MIN('Debt Snowball Calculator'!$F$20,$AC98+AB99)+IF('Debt Snowball Calculator'!$H$20=$D99,MIN($C99,MAX($AC98-(MIN('Debt Snowball Calculator'!$F$20,$AC98+AB99)-AB99),0)),0)))</f>
        <v/>
      </c>
      <c r="AB99" s="43" t="str">
        <f aca="false">IF($A99="","",$AC98*('Debt Snowball Calculator'!$E$20/12))</f>
        <v/>
      </c>
      <c r="AC99" s="43" t="str">
        <f aca="false">IF($A99="","",MAX($AC98-(AA99-AB99),0))</f>
        <v/>
      </c>
      <c r="AD99" s="43" t="str">
        <f aca="false">IF($A99="","",IF($AF98&lt;=0.005,0,MIN('Debt Snowball Calculator'!$F$21,$AF98+AE99)+IF('Debt Snowball Calculator'!$H$21=$D99,MIN($C99,MAX($AF98-(MIN('Debt Snowball Calculator'!$F$21,$AF98+AE99)-AE99),0)),0)))</f>
        <v/>
      </c>
      <c r="AE99" s="43" t="str">
        <f aca="false">IF($A99="","",$AF98*('Debt Snowball Calculator'!$E$21/12))</f>
        <v/>
      </c>
      <c r="AF99" s="43" t="str">
        <f aca="false">IF($A99="","",MAX($AF98-(AD99-AE99),0))</f>
        <v/>
      </c>
      <c r="AG99" s="43" t="str">
        <f aca="false">IF($A99="","",IF($AI98&lt;=0.005,0,MIN('Debt Snowball Calculator'!$F$22,$AI98+AH99)+IF('Debt Snowball Calculator'!$H$22=$D99,MIN($C99,MAX($AI98-(MIN('Debt Snowball Calculator'!$F$22,$AI98+AH99)-AH99),0)),0)))</f>
        <v/>
      </c>
      <c r="AH99" s="43" t="str">
        <f aca="false">IF($A99="","",$AI98*('Debt Snowball Calculator'!$E$22/12))</f>
        <v/>
      </c>
      <c r="AI99" s="43" t="str">
        <f aca="false">IF($A99="","",MAX($AI98-(AG99-AH99),0))</f>
        <v/>
      </c>
      <c r="AJ99" s="43" t="str">
        <f aca="false">IF($A99="","",F99+I99+L99+O99+R99+U99+X99+AA99+AD99+AG99)</f>
        <v/>
      </c>
      <c r="AK99" s="43" t="str">
        <f aca="false">IF($A99="","",G99+J99+M99+P99+S99+V99+Y99+AB99+AE99+AH99)</f>
        <v/>
      </c>
      <c r="AL99" s="43" t="str">
        <f aca="false">IF($A99="","",H99+K99+N99+Q99+T99+W99+Z99+AC99+AF99+AI99)</f>
        <v/>
      </c>
    </row>
    <row r="100" customFormat="false" ht="15" hidden="false" customHeight="false" outlineLevel="0" collapsed="false">
      <c r="A100" s="39" t="str">
        <f aca="false">IF($A99="","",IF(AND(ISNUMBER($AL99),$AL99&gt;0.005),$A99+1,""))</f>
        <v/>
      </c>
      <c r="B100" s="40" t="str">
        <f aca="false">IF($A100="","",EDATE('Debt Snowball Calculator'!$C$8,$A100-1))</f>
        <v/>
      </c>
      <c r="C100" s="44" t="str">
        <f aca="false">IF($A100="","",'Debt Snowball Calculator'!$C$7+IF($H99&lt;=0.005,'Debt Snowball Calculator'!$F$13,0)+IF($K99&lt;=0.005,'Debt Snowball Calculator'!$F$14,0)+IF($N99&lt;=0.005,'Debt Snowball Calculator'!$F$15,0)+IF($Q99&lt;=0.005,'Debt Snowball Calculator'!$F$16,0)+IF($T99&lt;=0.005,'Debt Snowball Calculator'!$F$17,0)+IF($W99&lt;=0.005,'Debt Snowball Calculator'!$F$18,0)+IF($Z99&lt;=0.005,'Debt Snowball Calculator'!$F$19,0)+IF($AC99&lt;=0.005,'Debt Snowball Calculator'!$F$20,0)+IF($AF99&lt;=0.005,'Debt Snowball Calculator'!$F$21,0)+IF($AI99&lt;=0.005,'Debt Snowball Calculator'!$F$22,0))</f>
        <v/>
      </c>
      <c r="D100" s="39" t="str">
        <f aca="false">IF($A100="","",MIN(IF($H99&lt;=0.005,99999,'Debt Snowball Calculator'!$H$13),IF($K99&lt;=0.005,99999,'Debt Snowball Calculator'!$H$14),IF($N99&lt;=0.005,99999,'Debt Snowball Calculator'!$H$15),IF($Q99&lt;=0.005,99999,'Debt Snowball Calculator'!$H$16),IF($T99&lt;=0.005,99999,'Debt Snowball Calculator'!$H$17),IF($W99&lt;=0.005,99999,'Debt Snowball Calculator'!$H$18),IF($Z99&lt;=0.005,99999,'Debt Snowball Calculator'!$H$19),IF($AC99&lt;=0.005,99999,'Debt Snowball Calculator'!$H$20),IF($AF99&lt;=0.005,99999,'Debt Snowball Calculator'!$H$21),IF($AI99&lt;=0.005,99999,'Debt Snowball Calculator'!$H$22)))</f>
        <v/>
      </c>
      <c r="E100" s="17" t="str">
        <f aca="false">IF($A100="","",IF($D100&gt;=99999,"— All Paid Off —",INDEX('Debt Snowball Calculator'!$C$13:$C$22,MATCH($D100,'Debt Snowball Calculator'!$H$13:$H$22,0))))</f>
        <v/>
      </c>
      <c r="F100" s="44" t="str">
        <f aca="false">IF($A100="","",IF($H99&lt;=0.005,0,MIN('Debt Snowball Calculator'!$F$13,$H99+G100)+IF('Debt Snowball Calculator'!$H$13=$D100,MIN($C100,MAX($H99-(MIN('Debt Snowball Calculator'!$F$13,$H99+G100)-G100),0)),0)))</f>
        <v/>
      </c>
      <c r="G100" s="44" t="str">
        <f aca="false">IF($A100="","",$H99*('Debt Snowball Calculator'!$E$13/12))</f>
        <v/>
      </c>
      <c r="H100" s="44" t="str">
        <f aca="false">IF($A100="","",MAX($H99-(F100-G100),0))</f>
        <v/>
      </c>
      <c r="I100" s="44" t="str">
        <f aca="false">IF($A100="","",IF($K99&lt;=0.005,0,MIN('Debt Snowball Calculator'!$F$14,$K99+J100)+IF('Debt Snowball Calculator'!$H$14=$D100,MIN($C100,MAX($K99-(MIN('Debt Snowball Calculator'!$F$14,$K99+J100)-J100),0)),0)))</f>
        <v/>
      </c>
      <c r="J100" s="44" t="str">
        <f aca="false">IF($A100="","",$K99*('Debt Snowball Calculator'!$E$14/12))</f>
        <v/>
      </c>
      <c r="K100" s="44" t="str">
        <f aca="false">IF($A100="","",MAX($K99-(I100-J100),0))</f>
        <v/>
      </c>
      <c r="L100" s="44" t="str">
        <f aca="false">IF($A100="","",IF($N99&lt;=0.005,0,MIN('Debt Snowball Calculator'!$F$15,$N99+M100)+IF('Debt Snowball Calculator'!$H$15=$D100,MIN($C100,MAX($N99-(MIN('Debt Snowball Calculator'!$F$15,$N99+M100)-M100),0)),0)))</f>
        <v/>
      </c>
      <c r="M100" s="44" t="str">
        <f aca="false">IF($A100="","",$N99*('Debt Snowball Calculator'!$E$15/12))</f>
        <v/>
      </c>
      <c r="N100" s="44" t="str">
        <f aca="false">IF($A100="","",MAX($N99-(L100-M100),0))</f>
        <v/>
      </c>
      <c r="O100" s="44" t="str">
        <f aca="false">IF($A100="","",IF($Q99&lt;=0.005,0,MIN('Debt Snowball Calculator'!$F$16,$Q99+P100)+IF('Debt Snowball Calculator'!$H$16=$D100,MIN($C100,MAX($Q99-(MIN('Debt Snowball Calculator'!$F$16,$Q99+P100)-P100),0)),0)))</f>
        <v/>
      </c>
      <c r="P100" s="44" t="str">
        <f aca="false">IF($A100="","",$Q99*('Debt Snowball Calculator'!$E$16/12))</f>
        <v/>
      </c>
      <c r="Q100" s="44" t="str">
        <f aca="false">IF($A100="","",MAX($Q99-(O100-P100),0))</f>
        <v/>
      </c>
      <c r="R100" s="44" t="str">
        <f aca="false">IF($A100="","",IF($T99&lt;=0.005,0,MIN('Debt Snowball Calculator'!$F$17,$T99+S100)+IF('Debt Snowball Calculator'!$H$17=$D100,MIN($C100,MAX($T99-(MIN('Debt Snowball Calculator'!$F$17,$T99+S100)-S100),0)),0)))</f>
        <v/>
      </c>
      <c r="S100" s="44" t="str">
        <f aca="false">IF($A100="","",$T99*('Debt Snowball Calculator'!$E$17/12))</f>
        <v/>
      </c>
      <c r="T100" s="44" t="str">
        <f aca="false">IF($A100="","",MAX($T99-(R100-S100),0))</f>
        <v/>
      </c>
      <c r="U100" s="44" t="str">
        <f aca="false">IF($A100="","",IF($W99&lt;=0.005,0,MIN('Debt Snowball Calculator'!$F$18,$W99+V100)+IF('Debt Snowball Calculator'!$H$18=$D100,MIN($C100,MAX($W99-(MIN('Debt Snowball Calculator'!$F$18,$W99+V100)-V100),0)),0)))</f>
        <v/>
      </c>
      <c r="V100" s="44" t="str">
        <f aca="false">IF($A100="","",$W99*('Debt Snowball Calculator'!$E$18/12))</f>
        <v/>
      </c>
      <c r="W100" s="44" t="str">
        <f aca="false">IF($A100="","",MAX($W99-(U100-V100),0))</f>
        <v/>
      </c>
      <c r="X100" s="44" t="str">
        <f aca="false">IF($A100="","",IF($Z99&lt;=0.005,0,MIN('Debt Snowball Calculator'!$F$19,$Z99+Y100)+IF('Debt Snowball Calculator'!$H$19=$D100,MIN($C100,MAX($Z99-(MIN('Debt Snowball Calculator'!$F$19,$Z99+Y100)-Y100),0)),0)))</f>
        <v/>
      </c>
      <c r="Y100" s="44" t="str">
        <f aca="false">IF($A100="","",$Z99*('Debt Snowball Calculator'!$E$19/12))</f>
        <v/>
      </c>
      <c r="Z100" s="44" t="str">
        <f aca="false">IF($A100="","",MAX($Z99-(X100-Y100),0))</f>
        <v/>
      </c>
      <c r="AA100" s="44" t="str">
        <f aca="false">IF($A100="","",IF($AC99&lt;=0.005,0,MIN('Debt Snowball Calculator'!$F$20,$AC99+AB100)+IF('Debt Snowball Calculator'!$H$20=$D100,MIN($C100,MAX($AC99-(MIN('Debt Snowball Calculator'!$F$20,$AC99+AB100)-AB100),0)),0)))</f>
        <v/>
      </c>
      <c r="AB100" s="44" t="str">
        <f aca="false">IF($A100="","",$AC99*('Debt Snowball Calculator'!$E$20/12))</f>
        <v/>
      </c>
      <c r="AC100" s="44" t="str">
        <f aca="false">IF($A100="","",MAX($AC99-(AA100-AB100),0))</f>
        <v/>
      </c>
      <c r="AD100" s="44" t="str">
        <f aca="false">IF($A100="","",IF($AF99&lt;=0.005,0,MIN('Debt Snowball Calculator'!$F$21,$AF99+AE100)+IF('Debt Snowball Calculator'!$H$21=$D100,MIN($C100,MAX($AF99-(MIN('Debt Snowball Calculator'!$F$21,$AF99+AE100)-AE100),0)),0)))</f>
        <v/>
      </c>
      <c r="AE100" s="44" t="str">
        <f aca="false">IF($A100="","",$AF99*('Debt Snowball Calculator'!$E$21/12))</f>
        <v/>
      </c>
      <c r="AF100" s="44" t="str">
        <f aca="false">IF($A100="","",MAX($AF99-(AD100-AE100),0))</f>
        <v/>
      </c>
      <c r="AG100" s="44" t="str">
        <f aca="false">IF($A100="","",IF($AI99&lt;=0.005,0,MIN('Debt Snowball Calculator'!$F$22,$AI99+AH100)+IF('Debt Snowball Calculator'!$H$22=$D100,MIN($C100,MAX($AI99-(MIN('Debt Snowball Calculator'!$F$22,$AI99+AH100)-AH100),0)),0)))</f>
        <v/>
      </c>
      <c r="AH100" s="44" t="str">
        <f aca="false">IF($A100="","",$AI99*('Debt Snowball Calculator'!$E$22/12))</f>
        <v/>
      </c>
      <c r="AI100" s="44" t="str">
        <f aca="false">IF($A100="","",MAX($AI99-(AG100-AH100),0))</f>
        <v/>
      </c>
      <c r="AJ100" s="44" t="str">
        <f aca="false">IF($A100="","",F100+I100+L100+O100+R100+U100+X100+AA100+AD100+AG100)</f>
        <v/>
      </c>
      <c r="AK100" s="44" t="str">
        <f aca="false">IF($A100="","",G100+J100+M100+P100+S100+V100+Y100+AB100+AE100+AH100)</f>
        <v/>
      </c>
      <c r="AL100" s="44" t="str">
        <f aca="false">IF($A100="","",H100+K100+N100+Q100+T100+W100+Z100+AC100+AF100+AI100)</f>
        <v/>
      </c>
    </row>
    <row r="101" customFormat="false" ht="15" hidden="false" customHeight="false" outlineLevel="0" collapsed="false">
      <c r="A101" s="36" t="str">
        <f aca="false">IF($A100="","",IF(AND(ISNUMBER($AL100),$AL100&gt;0.005),$A100+1,""))</f>
        <v/>
      </c>
      <c r="B101" s="37" t="str">
        <f aca="false">IF($A101="","",EDATE('Debt Snowball Calculator'!$C$8,$A101-1))</f>
        <v/>
      </c>
      <c r="C101" s="43" t="str">
        <f aca="false">IF($A101="","",'Debt Snowball Calculator'!$C$7+IF($H100&lt;=0.005,'Debt Snowball Calculator'!$F$13,0)+IF($K100&lt;=0.005,'Debt Snowball Calculator'!$F$14,0)+IF($N100&lt;=0.005,'Debt Snowball Calculator'!$F$15,0)+IF($Q100&lt;=0.005,'Debt Snowball Calculator'!$F$16,0)+IF($T100&lt;=0.005,'Debt Snowball Calculator'!$F$17,0)+IF($W100&lt;=0.005,'Debt Snowball Calculator'!$F$18,0)+IF($Z100&lt;=0.005,'Debt Snowball Calculator'!$F$19,0)+IF($AC100&lt;=0.005,'Debt Snowball Calculator'!$F$20,0)+IF($AF100&lt;=0.005,'Debt Snowball Calculator'!$F$21,0)+IF($AI100&lt;=0.005,'Debt Snowball Calculator'!$F$22,0))</f>
        <v/>
      </c>
      <c r="D101" s="36" t="str">
        <f aca="false">IF($A101="","",MIN(IF($H100&lt;=0.005,99999,'Debt Snowball Calculator'!$H$13),IF($K100&lt;=0.005,99999,'Debt Snowball Calculator'!$H$14),IF($N100&lt;=0.005,99999,'Debt Snowball Calculator'!$H$15),IF($Q100&lt;=0.005,99999,'Debt Snowball Calculator'!$H$16),IF($T100&lt;=0.005,99999,'Debt Snowball Calculator'!$H$17),IF($W100&lt;=0.005,99999,'Debt Snowball Calculator'!$H$18),IF($Z100&lt;=0.005,99999,'Debt Snowball Calculator'!$H$19),IF($AC100&lt;=0.005,99999,'Debt Snowball Calculator'!$H$20),IF($AF100&lt;=0.005,99999,'Debt Snowball Calculator'!$H$21),IF($AI100&lt;=0.005,99999,'Debt Snowball Calculator'!$H$22)))</f>
        <v/>
      </c>
      <c r="E101" s="10" t="str">
        <f aca="false">IF($A101="","",IF($D101&gt;=99999,"— All Paid Off —",INDEX('Debt Snowball Calculator'!$C$13:$C$22,MATCH($D101,'Debt Snowball Calculator'!$H$13:$H$22,0))))</f>
        <v/>
      </c>
      <c r="F101" s="43" t="str">
        <f aca="false">IF($A101="","",IF($H100&lt;=0.005,0,MIN('Debt Snowball Calculator'!$F$13,$H100+G101)+IF('Debt Snowball Calculator'!$H$13=$D101,MIN($C101,MAX($H100-(MIN('Debt Snowball Calculator'!$F$13,$H100+G101)-G101),0)),0)))</f>
        <v/>
      </c>
      <c r="G101" s="43" t="str">
        <f aca="false">IF($A101="","",$H100*('Debt Snowball Calculator'!$E$13/12))</f>
        <v/>
      </c>
      <c r="H101" s="43" t="str">
        <f aca="false">IF($A101="","",MAX($H100-(F101-G101),0))</f>
        <v/>
      </c>
      <c r="I101" s="43" t="str">
        <f aca="false">IF($A101="","",IF($K100&lt;=0.005,0,MIN('Debt Snowball Calculator'!$F$14,$K100+J101)+IF('Debt Snowball Calculator'!$H$14=$D101,MIN($C101,MAX($K100-(MIN('Debt Snowball Calculator'!$F$14,$K100+J101)-J101),0)),0)))</f>
        <v/>
      </c>
      <c r="J101" s="43" t="str">
        <f aca="false">IF($A101="","",$K100*('Debt Snowball Calculator'!$E$14/12))</f>
        <v/>
      </c>
      <c r="K101" s="43" t="str">
        <f aca="false">IF($A101="","",MAX($K100-(I101-J101),0))</f>
        <v/>
      </c>
      <c r="L101" s="43" t="str">
        <f aca="false">IF($A101="","",IF($N100&lt;=0.005,0,MIN('Debt Snowball Calculator'!$F$15,$N100+M101)+IF('Debt Snowball Calculator'!$H$15=$D101,MIN($C101,MAX($N100-(MIN('Debt Snowball Calculator'!$F$15,$N100+M101)-M101),0)),0)))</f>
        <v/>
      </c>
      <c r="M101" s="43" t="str">
        <f aca="false">IF($A101="","",$N100*('Debt Snowball Calculator'!$E$15/12))</f>
        <v/>
      </c>
      <c r="N101" s="43" t="str">
        <f aca="false">IF($A101="","",MAX($N100-(L101-M101),0))</f>
        <v/>
      </c>
      <c r="O101" s="43" t="str">
        <f aca="false">IF($A101="","",IF($Q100&lt;=0.005,0,MIN('Debt Snowball Calculator'!$F$16,$Q100+P101)+IF('Debt Snowball Calculator'!$H$16=$D101,MIN($C101,MAX($Q100-(MIN('Debt Snowball Calculator'!$F$16,$Q100+P101)-P101),0)),0)))</f>
        <v/>
      </c>
      <c r="P101" s="43" t="str">
        <f aca="false">IF($A101="","",$Q100*('Debt Snowball Calculator'!$E$16/12))</f>
        <v/>
      </c>
      <c r="Q101" s="43" t="str">
        <f aca="false">IF($A101="","",MAX($Q100-(O101-P101),0))</f>
        <v/>
      </c>
      <c r="R101" s="43" t="str">
        <f aca="false">IF($A101="","",IF($T100&lt;=0.005,0,MIN('Debt Snowball Calculator'!$F$17,$T100+S101)+IF('Debt Snowball Calculator'!$H$17=$D101,MIN($C101,MAX($T100-(MIN('Debt Snowball Calculator'!$F$17,$T100+S101)-S101),0)),0)))</f>
        <v/>
      </c>
      <c r="S101" s="43" t="str">
        <f aca="false">IF($A101="","",$T100*('Debt Snowball Calculator'!$E$17/12))</f>
        <v/>
      </c>
      <c r="T101" s="43" t="str">
        <f aca="false">IF($A101="","",MAX($T100-(R101-S101),0))</f>
        <v/>
      </c>
      <c r="U101" s="43" t="str">
        <f aca="false">IF($A101="","",IF($W100&lt;=0.005,0,MIN('Debt Snowball Calculator'!$F$18,$W100+V101)+IF('Debt Snowball Calculator'!$H$18=$D101,MIN($C101,MAX($W100-(MIN('Debt Snowball Calculator'!$F$18,$W100+V101)-V101),0)),0)))</f>
        <v/>
      </c>
      <c r="V101" s="43" t="str">
        <f aca="false">IF($A101="","",$W100*('Debt Snowball Calculator'!$E$18/12))</f>
        <v/>
      </c>
      <c r="W101" s="43" t="str">
        <f aca="false">IF($A101="","",MAX($W100-(U101-V101),0))</f>
        <v/>
      </c>
      <c r="X101" s="43" t="str">
        <f aca="false">IF($A101="","",IF($Z100&lt;=0.005,0,MIN('Debt Snowball Calculator'!$F$19,$Z100+Y101)+IF('Debt Snowball Calculator'!$H$19=$D101,MIN($C101,MAX($Z100-(MIN('Debt Snowball Calculator'!$F$19,$Z100+Y101)-Y101),0)),0)))</f>
        <v/>
      </c>
      <c r="Y101" s="43" t="str">
        <f aca="false">IF($A101="","",$Z100*('Debt Snowball Calculator'!$E$19/12))</f>
        <v/>
      </c>
      <c r="Z101" s="43" t="str">
        <f aca="false">IF($A101="","",MAX($Z100-(X101-Y101),0))</f>
        <v/>
      </c>
      <c r="AA101" s="43" t="str">
        <f aca="false">IF($A101="","",IF($AC100&lt;=0.005,0,MIN('Debt Snowball Calculator'!$F$20,$AC100+AB101)+IF('Debt Snowball Calculator'!$H$20=$D101,MIN($C101,MAX($AC100-(MIN('Debt Snowball Calculator'!$F$20,$AC100+AB101)-AB101),0)),0)))</f>
        <v/>
      </c>
      <c r="AB101" s="43" t="str">
        <f aca="false">IF($A101="","",$AC100*('Debt Snowball Calculator'!$E$20/12))</f>
        <v/>
      </c>
      <c r="AC101" s="43" t="str">
        <f aca="false">IF($A101="","",MAX($AC100-(AA101-AB101),0))</f>
        <v/>
      </c>
      <c r="AD101" s="43" t="str">
        <f aca="false">IF($A101="","",IF($AF100&lt;=0.005,0,MIN('Debt Snowball Calculator'!$F$21,$AF100+AE101)+IF('Debt Snowball Calculator'!$H$21=$D101,MIN($C101,MAX($AF100-(MIN('Debt Snowball Calculator'!$F$21,$AF100+AE101)-AE101),0)),0)))</f>
        <v/>
      </c>
      <c r="AE101" s="43" t="str">
        <f aca="false">IF($A101="","",$AF100*('Debt Snowball Calculator'!$E$21/12))</f>
        <v/>
      </c>
      <c r="AF101" s="43" t="str">
        <f aca="false">IF($A101="","",MAX($AF100-(AD101-AE101),0))</f>
        <v/>
      </c>
      <c r="AG101" s="43" t="str">
        <f aca="false">IF($A101="","",IF($AI100&lt;=0.005,0,MIN('Debt Snowball Calculator'!$F$22,$AI100+AH101)+IF('Debt Snowball Calculator'!$H$22=$D101,MIN($C101,MAX($AI100-(MIN('Debt Snowball Calculator'!$F$22,$AI100+AH101)-AH101),0)),0)))</f>
        <v/>
      </c>
      <c r="AH101" s="43" t="str">
        <f aca="false">IF($A101="","",$AI100*('Debt Snowball Calculator'!$E$22/12))</f>
        <v/>
      </c>
      <c r="AI101" s="43" t="str">
        <f aca="false">IF($A101="","",MAX($AI100-(AG101-AH101),0))</f>
        <v/>
      </c>
      <c r="AJ101" s="43" t="str">
        <f aca="false">IF($A101="","",F101+I101+L101+O101+R101+U101+X101+AA101+AD101+AG101)</f>
        <v/>
      </c>
      <c r="AK101" s="43" t="str">
        <f aca="false">IF($A101="","",G101+J101+M101+P101+S101+V101+Y101+AB101+AE101+AH101)</f>
        <v/>
      </c>
      <c r="AL101" s="43" t="str">
        <f aca="false">IF($A101="","",H101+K101+N101+Q101+T101+W101+Z101+AC101+AF101+AI101)</f>
        <v/>
      </c>
    </row>
    <row r="102" customFormat="false" ht="15" hidden="false" customHeight="false" outlineLevel="0" collapsed="false">
      <c r="A102" s="39" t="str">
        <f aca="false">IF($A101="","",IF(AND(ISNUMBER($AL101),$AL101&gt;0.005),$A101+1,""))</f>
        <v/>
      </c>
      <c r="B102" s="40" t="str">
        <f aca="false">IF($A102="","",EDATE('Debt Snowball Calculator'!$C$8,$A102-1))</f>
        <v/>
      </c>
      <c r="C102" s="44" t="str">
        <f aca="false">IF($A102="","",'Debt Snowball Calculator'!$C$7+IF($H101&lt;=0.005,'Debt Snowball Calculator'!$F$13,0)+IF($K101&lt;=0.005,'Debt Snowball Calculator'!$F$14,0)+IF($N101&lt;=0.005,'Debt Snowball Calculator'!$F$15,0)+IF($Q101&lt;=0.005,'Debt Snowball Calculator'!$F$16,0)+IF($T101&lt;=0.005,'Debt Snowball Calculator'!$F$17,0)+IF($W101&lt;=0.005,'Debt Snowball Calculator'!$F$18,0)+IF($Z101&lt;=0.005,'Debt Snowball Calculator'!$F$19,0)+IF($AC101&lt;=0.005,'Debt Snowball Calculator'!$F$20,0)+IF($AF101&lt;=0.005,'Debt Snowball Calculator'!$F$21,0)+IF($AI101&lt;=0.005,'Debt Snowball Calculator'!$F$22,0))</f>
        <v/>
      </c>
      <c r="D102" s="39" t="str">
        <f aca="false">IF($A102="","",MIN(IF($H101&lt;=0.005,99999,'Debt Snowball Calculator'!$H$13),IF($K101&lt;=0.005,99999,'Debt Snowball Calculator'!$H$14),IF($N101&lt;=0.005,99999,'Debt Snowball Calculator'!$H$15),IF($Q101&lt;=0.005,99999,'Debt Snowball Calculator'!$H$16),IF($T101&lt;=0.005,99999,'Debt Snowball Calculator'!$H$17),IF($W101&lt;=0.005,99999,'Debt Snowball Calculator'!$H$18),IF($Z101&lt;=0.005,99999,'Debt Snowball Calculator'!$H$19),IF($AC101&lt;=0.005,99999,'Debt Snowball Calculator'!$H$20),IF($AF101&lt;=0.005,99999,'Debt Snowball Calculator'!$H$21),IF($AI101&lt;=0.005,99999,'Debt Snowball Calculator'!$H$22)))</f>
        <v/>
      </c>
      <c r="E102" s="17" t="str">
        <f aca="false">IF($A102="","",IF($D102&gt;=99999,"— All Paid Off —",INDEX('Debt Snowball Calculator'!$C$13:$C$22,MATCH($D102,'Debt Snowball Calculator'!$H$13:$H$22,0))))</f>
        <v/>
      </c>
      <c r="F102" s="44" t="str">
        <f aca="false">IF($A102="","",IF($H101&lt;=0.005,0,MIN('Debt Snowball Calculator'!$F$13,$H101+G102)+IF('Debt Snowball Calculator'!$H$13=$D102,MIN($C102,MAX($H101-(MIN('Debt Snowball Calculator'!$F$13,$H101+G102)-G102),0)),0)))</f>
        <v/>
      </c>
      <c r="G102" s="44" t="str">
        <f aca="false">IF($A102="","",$H101*('Debt Snowball Calculator'!$E$13/12))</f>
        <v/>
      </c>
      <c r="H102" s="44" t="str">
        <f aca="false">IF($A102="","",MAX($H101-(F102-G102),0))</f>
        <v/>
      </c>
      <c r="I102" s="44" t="str">
        <f aca="false">IF($A102="","",IF($K101&lt;=0.005,0,MIN('Debt Snowball Calculator'!$F$14,$K101+J102)+IF('Debt Snowball Calculator'!$H$14=$D102,MIN($C102,MAX($K101-(MIN('Debt Snowball Calculator'!$F$14,$K101+J102)-J102),0)),0)))</f>
        <v/>
      </c>
      <c r="J102" s="44" t="str">
        <f aca="false">IF($A102="","",$K101*('Debt Snowball Calculator'!$E$14/12))</f>
        <v/>
      </c>
      <c r="K102" s="44" t="str">
        <f aca="false">IF($A102="","",MAX($K101-(I102-J102),0))</f>
        <v/>
      </c>
      <c r="L102" s="44" t="str">
        <f aca="false">IF($A102="","",IF($N101&lt;=0.005,0,MIN('Debt Snowball Calculator'!$F$15,$N101+M102)+IF('Debt Snowball Calculator'!$H$15=$D102,MIN($C102,MAX($N101-(MIN('Debt Snowball Calculator'!$F$15,$N101+M102)-M102),0)),0)))</f>
        <v/>
      </c>
      <c r="M102" s="44" t="str">
        <f aca="false">IF($A102="","",$N101*('Debt Snowball Calculator'!$E$15/12))</f>
        <v/>
      </c>
      <c r="N102" s="44" t="str">
        <f aca="false">IF($A102="","",MAX($N101-(L102-M102),0))</f>
        <v/>
      </c>
      <c r="O102" s="44" t="str">
        <f aca="false">IF($A102="","",IF($Q101&lt;=0.005,0,MIN('Debt Snowball Calculator'!$F$16,$Q101+P102)+IF('Debt Snowball Calculator'!$H$16=$D102,MIN($C102,MAX($Q101-(MIN('Debt Snowball Calculator'!$F$16,$Q101+P102)-P102),0)),0)))</f>
        <v/>
      </c>
      <c r="P102" s="44" t="str">
        <f aca="false">IF($A102="","",$Q101*('Debt Snowball Calculator'!$E$16/12))</f>
        <v/>
      </c>
      <c r="Q102" s="44" t="str">
        <f aca="false">IF($A102="","",MAX($Q101-(O102-P102),0))</f>
        <v/>
      </c>
      <c r="R102" s="44" t="str">
        <f aca="false">IF($A102="","",IF($T101&lt;=0.005,0,MIN('Debt Snowball Calculator'!$F$17,$T101+S102)+IF('Debt Snowball Calculator'!$H$17=$D102,MIN($C102,MAX($T101-(MIN('Debt Snowball Calculator'!$F$17,$T101+S102)-S102),0)),0)))</f>
        <v/>
      </c>
      <c r="S102" s="44" t="str">
        <f aca="false">IF($A102="","",$T101*('Debt Snowball Calculator'!$E$17/12))</f>
        <v/>
      </c>
      <c r="T102" s="44" t="str">
        <f aca="false">IF($A102="","",MAX($T101-(R102-S102),0))</f>
        <v/>
      </c>
      <c r="U102" s="44" t="str">
        <f aca="false">IF($A102="","",IF($W101&lt;=0.005,0,MIN('Debt Snowball Calculator'!$F$18,$W101+V102)+IF('Debt Snowball Calculator'!$H$18=$D102,MIN($C102,MAX($W101-(MIN('Debt Snowball Calculator'!$F$18,$W101+V102)-V102),0)),0)))</f>
        <v/>
      </c>
      <c r="V102" s="44" t="str">
        <f aca="false">IF($A102="","",$W101*('Debt Snowball Calculator'!$E$18/12))</f>
        <v/>
      </c>
      <c r="W102" s="44" t="str">
        <f aca="false">IF($A102="","",MAX($W101-(U102-V102),0))</f>
        <v/>
      </c>
      <c r="X102" s="44" t="str">
        <f aca="false">IF($A102="","",IF($Z101&lt;=0.005,0,MIN('Debt Snowball Calculator'!$F$19,$Z101+Y102)+IF('Debt Snowball Calculator'!$H$19=$D102,MIN($C102,MAX($Z101-(MIN('Debt Snowball Calculator'!$F$19,$Z101+Y102)-Y102),0)),0)))</f>
        <v/>
      </c>
      <c r="Y102" s="44" t="str">
        <f aca="false">IF($A102="","",$Z101*('Debt Snowball Calculator'!$E$19/12))</f>
        <v/>
      </c>
      <c r="Z102" s="44" t="str">
        <f aca="false">IF($A102="","",MAX($Z101-(X102-Y102),0))</f>
        <v/>
      </c>
      <c r="AA102" s="44" t="str">
        <f aca="false">IF($A102="","",IF($AC101&lt;=0.005,0,MIN('Debt Snowball Calculator'!$F$20,$AC101+AB102)+IF('Debt Snowball Calculator'!$H$20=$D102,MIN($C102,MAX($AC101-(MIN('Debt Snowball Calculator'!$F$20,$AC101+AB102)-AB102),0)),0)))</f>
        <v/>
      </c>
      <c r="AB102" s="44" t="str">
        <f aca="false">IF($A102="","",$AC101*('Debt Snowball Calculator'!$E$20/12))</f>
        <v/>
      </c>
      <c r="AC102" s="44" t="str">
        <f aca="false">IF($A102="","",MAX($AC101-(AA102-AB102),0))</f>
        <v/>
      </c>
      <c r="AD102" s="44" t="str">
        <f aca="false">IF($A102="","",IF($AF101&lt;=0.005,0,MIN('Debt Snowball Calculator'!$F$21,$AF101+AE102)+IF('Debt Snowball Calculator'!$H$21=$D102,MIN($C102,MAX($AF101-(MIN('Debt Snowball Calculator'!$F$21,$AF101+AE102)-AE102),0)),0)))</f>
        <v/>
      </c>
      <c r="AE102" s="44" t="str">
        <f aca="false">IF($A102="","",$AF101*('Debt Snowball Calculator'!$E$21/12))</f>
        <v/>
      </c>
      <c r="AF102" s="44" t="str">
        <f aca="false">IF($A102="","",MAX($AF101-(AD102-AE102),0))</f>
        <v/>
      </c>
      <c r="AG102" s="44" t="str">
        <f aca="false">IF($A102="","",IF($AI101&lt;=0.005,0,MIN('Debt Snowball Calculator'!$F$22,$AI101+AH102)+IF('Debt Snowball Calculator'!$H$22=$D102,MIN($C102,MAX($AI101-(MIN('Debt Snowball Calculator'!$F$22,$AI101+AH102)-AH102),0)),0)))</f>
        <v/>
      </c>
      <c r="AH102" s="44" t="str">
        <f aca="false">IF($A102="","",$AI101*('Debt Snowball Calculator'!$E$22/12))</f>
        <v/>
      </c>
      <c r="AI102" s="44" t="str">
        <f aca="false">IF($A102="","",MAX($AI101-(AG102-AH102),0))</f>
        <v/>
      </c>
      <c r="AJ102" s="44" t="str">
        <f aca="false">IF($A102="","",F102+I102+L102+O102+R102+U102+X102+AA102+AD102+AG102)</f>
        <v/>
      </c>
      <c r="AK102" s="44" t="str">
        <f aca="false">IF($A102="","",G102+J102+M102+P102+S102+V102+Y102+AB102+AE102+AH102)</f>
        <v/>
      </c>
      <c r="AL102" s="44" t="str">
        <f aca="false">IF($A102="","",H102+K102+N102+Q102+T102+W102+Z102+AC102+AF102+AI102)</f>
        <v/>
      </c>
    </row>
    <row r="103" customFormat="false" ht="15" hidden="false" customHeight="false" outlineLevel="0" collapsed="false">
      <c r="A103" s="36" t="str">
        <f aca="false">IF($A102="","",IF(AND(ISNUMBER($AL102),$AL102&gt;0.005),$A102+1,""))</f>
        <v/>
      </c>
      <c r="B103" s="37" t="str">
        <f aca="false">IF($A103="","",EDATE('Debt Snowball Calculator'!$C$8,$A103-1))</f>
        <v/>
      </c>
      <c r="C103" s="43" t="str">
        <f aca="false">IF($A103="","",'Debt Snowball Calculator'!$C$7+IF($H102&lt;=0.005,'Debt Snowball Calculator'!$F$13,0)+IF($K102&lt;=0.005,'Debt Snowball Calculator'!$F$14,0)+IF($N102&lt;=0.005,'Debt Snowball Calculator'!$F$15,0)+IF($Q102&lt;=0.005,'Debt Snowball Calculator'!$F$16,0)+IF($T102&lt;=0.005,'Debt Snowball Calculator'!$F$17,0)+IF($W102&lt;=0.005,'Debt Snowball Calculator'!$F$18,0)+IF($Z102&lt;=0.005,'Debt Snowball Calculator'!$F$19,0)+IF($AC102&lt;=0.005,'Debt Snowball Calculator'!$F$20,0)+IF($AF102&lt;=0.005,'Debt Snowball Calculator'!$F$21,0)+IF($AI102&lt;=0.005,'Debt Snowball Calculator'!$F$22,0))</f>
        <v/>
      </c>
      <c r="D103" s="36" t="str">
        <f aca="false">IF($A103="","",MIN(IF($H102&lt;=0.005,99999,'Debt Snowball Calculator'!$H$13),IF($K102&lt;=0.005,99999,'Debt Snowball Calculator'!$H$14),IF($N102&lt;=0.005,99999,'Debt Snowball Calculator'!$H$15),IF($Q102&lt;=0.005,99999,'Debt Snowball Calculator'!$H$16),IF($T102&lt;=0.005,99999,'Debt Snowball Calculator'!$H$17),IF($W102&lt;=0.005,99999,'Debt Snowball Calculator'!$H$18),IF($Z102&lt;=0.005,99999,'Debt Snowball Calculator'!$H$19),IF($AC102&lt;=0.005,99999,'Debt Snowball Calculator'!$H$20),IF($AF102&lt;=0.005,99999,'Debt Snowball Calculator'!$H$21),IF($AI102&lt;=0.005,99999,'Debt Snowball Calculator'!$H$22)))</f>
        <v/>
      </c>
      <c r="E103" s="10" t="str">
        <f aca="false">IF($A103="","",IF($D103&gt;=99999,"— All Paid Off —",INDEX('Debt Snowball Calculator'!$C$13:$C$22,MATCH($D103,'Debt Snowball Calculator'!$H$13:$H$22,0))))</f>
        <v/>
      </c>
      <c r="F103" s="43" t="str">
        <f aca="false">IF($A103="","",IF($H102&lt;=0.005,0,MIN('Debt Snowball Calculator'!$F$13,$H102+G103)+IF('Debt Snowball Calculator'!$H$13=$D103,MIN($C103,MAX($H102-(MIN('Debt Snowball Calculator'!$F$13,$H102+G103)-G103),0)),0)))</f>
        <v/>
      </c>
      <c r="G103" s="43" t="str">
        <f aca="false">IF($A103="","",$H102*('Debt Snowball Calculator'!$E$13/12))</f>
        <v/>
      </c>
      <c r="H103" s="43" t="str">
        <f aca="false">IF($A103="","",MAX($H102-(F103-G103),0))</f>
        <v/>
      </c>
      <c r="I103" s="43" t="str">
        <f aca="false">IF($A103="","",IF($K102&lt;=0.005,0,MIN('Debt Snowball Calculator'!$F$14,$K102+J103)+IF('Debt Snowball Calculator'!$H$14=$D103,MIN($C103,MAX($K102-(MIN('Debt Snowball Calculator'!$F$14,$K102+J103)-J103),0)),0)))</f>
        <v/>
      </c>
      <c r="J103" s="43" t="str">
        <f aca="false">IF($A103="","",$K102*('Debt Snowball Calculator'!$E$14/12))</f>
        <v/>
      </c>
      <c r="K103" s="43" t="str">
        <f aca="false">IF($A103="","",MAX($K102-(I103-J103),0))</f>
        <v/>
      </c>
      <c r="L103" s="43" t="str">
        <f aca="false">IF($A103="","",IF($N102&lt;=0.005,0,MIN('Debt Snowball Calculator'!$F$15,$N102+M103)+IF('Debt Snowball Calculator'!$H$15=$D103,MIN($C103,MAX($N102-(MIN('Debt Snowball Calculator'!$F$15,$N102+M103)-M103),0)),0)))</f>
        <v/>
      </c>
      <c r="M103" s="43" t="str">
        <f aca="false">IF($A103="","",$N102*('Debt Snowball Calculator'!$E$15/12))</f>
        <v/>
      </c>
      <c r="N103" s="43" t="str">
        <f aca="false">IF($A103="","",MAX($N102-(L103-M103),0))</f>
        <v/>
      </c>
      <c r="O103" s="43" t="str">
        <f aca="false">IF($A103="","",IF($Q102&lt;=0.005,0,MIN('Debt Snowball Calculator'!$F$16,$Q102+P103)+IF('Debt Snowball Calculator'!$H$16=$D103,MIN($C103,MAX($Q102-(MIN('Debt Snowball Calculator'!$F$16,$Q102+P103)-P103),0)),0)))</f>
        <v/>
      </c>
      <c r="P103" s="43" t="str">
        <f aca="false">IF($A103="","",$Q102*('Debt Snowball Calculator'!$E$16/12))</f>
        <v/>
      </c>
      <c r="Q103" s="43" t="str">
        <f aca="false">IF($A103="","",MAX($Q102-(O103-P103),0))</f>
        <v/>
      </c>
      <c r="R103" s="43" t="str">
        <f aca="false">IF($A103="","",IF($T102&lt;=0.005,0,MIN('Debt Snowball Calculator'!$F$17,$T102+S103)+IF('Debt Snowball Calculator'!$H$17=$D103,MIN($C103,MAX($T102-(MIN('Debt Snowball Calculator'!$F$17,$T102+S103)-S103),0)),0)))</f>
        <v/>
      </c>
      <c r="S103" s="43" t="str">
        <f aca="false">IF($A103="","",$T102*('Debt Snowball Calculator'!$E$17/12))</f>
        <v/>
      </c>
      <c r="T103" s="43" t="str">
        <f aca="false">IF($A103="","",MAX($T102-(R103-S103),0))</f>
        <v/>
      </c>
      <c r="U103" s="43" t="str">
        <f aca="false">IF($A103="","",IF($W102&lt;=0.005,0,MIN('Debt Snowball Calculator'!$F$18,$W102+V103)+IF('Debt Snowball Calculator'!$H$18=$D103,MIN($C103,MAX($W102-(MIN('Debt Snowball Calculator'!$F$18,$W102+V103)-V103),0)),0)))</f>
        <v/>
      </c>
      <c r="V103" s="43" t="str">
        <f aca="false">IF($A103="","",$W102*('Debt Snowball Calculator'!$E$18/12))</f>
        <v/>
      </c>
      <c r="W103" s="43" t="str">
        <f aca="false">IF($A103="","",MAX($W102-(U103-V103),0))</f>
        <v/>
      </c>
      <c r="X103" s="43" t="str">
        <f aca="false">IF($A103="","",IF($Z102&lt;=0.005,0,MIN('Debt Snowball Calculator'!$F$19,$Z102+Y103)+IF('Debt Snowball Calculator'!$H$19=$D103,MIN($C103,MAX($Z102-(MIN('Debt Snowball Calculator'!$F$19,$Z102+Y103)-Y103),0)),0)))</f>
        <v/>
      </c>
      <c r="Y103" s="43" t="str">
        <f aca="false">IF($A103="","",$Z102*('Debt Snowball Calculator'!$E$19/12))</f>
        <v/>
      </c>
      <c r="Z103" s="43" t="str">
        <f aca="false">IF($A103="","",MAX($Z102-(X103-Y103),0))</f>
        <v/>
      </c>
      <c r="AA103" s="43" t="str">
        <f aca="false">IF($A103="","",IF($AC102&lt;=0.005,0,MIN('Debt Snowball Calculator'!$F$20,$AC102+AB103)+IF('Debt Snowball Calculator'!$H$20=$D103,MIN($C103,MAX($AC102-(MIN('Debt Snowball Calculator'!$F$20,$AC102+AB103)-AB103),0)),0)))</f>
        <v/>
      </c>
      <c r="AB103" s="43" t="str">
        <f aca="false">IF($A103="","",$AC102*('Debt Snowball Calculator'!$E$20/12))</f>
        <v/>
      </c>
      <c r="AC103" s="43" t="str">
        <f aca="false">IF($A103="","",MAX($AC102-(AA103-AB103),0))</f>
        <v/>
      </c>
      <c r="AD103" s="43" t="str">
        <f aca="false">IF($A103="","",IF($AF102&lt;=0.005,0,MIN('Debt Snowball Calculator'!$F$21,$AF102+AE103)+IF('Debt Snowball Calculator'!$H$21=$D103,MIN($C103,MAX($AF102-(MIN('Debt Snowball Calculator'!$F$21,$AF102+AE103)-AE103),0)),0)))</f>
        <v/>
      </c>
      <c r="AE103" s="43" t="str">
        <f aca="false">IF($A103="","",$AF102*('Debt Snowball Calculator'!$E$21/12))</f>
        <v/>
      </c>
      <c r="AF103" s="43" t="str">
        <f aca="false">IF($A103="","",MAX($AF102-(AD103-AE103),0))</f>
        <v/>
      </c>
      <c r="AG103" s="43" t="str">
        <f aca="false">IF($A103="","",IF($AI102&lt;=0.005,0,MIN('Debt Snowball Calculator'!$F$22,$AI102+AH103)+IF('Debt Snowball Calculator'!$H$22=$D103,MIN($C103,MAX($AI102-(MIN('Debt Snowball Calculator'!$F$22,$AI102+AH103)-AH103),0)),0)))</f>
        <v/>
      </c>
      <c r="AH103" s="43" t="str">
        <f aca="false">IF($A103="","",$AI102*('Debt Snowball Calculator'!$E$22/12))</f>
        <v/>
      </c>
      <c r="AI103" s="43" t="str">
        <f aca="false">IF($A103="","",MAX($AI102-(AG103-AH103),0))</f>
        <v/>
      </c>
      <c r="AJ103" s="43" t="str">
        <f aca="false">IF($A103="","",F103+I103+L103+O103+R103+U103+X103+AA103+AD103+AG103)</f>
        <v/>
      </c>
      <c r="AK103" s="43" t="str">
        <f aca="false">IF($A103="","",G103+J103+M103+P103+S103+V103+Y103+AB103+AE103+AH103)</f>
        <v/>
      </c>
      <c r="AL103" s="43" t="str">
        <f aca="false">IF($A103="","",H103+K103+N103+Q103+T103+W103+Z103+AC103+AF103+AI103)</f>
        <v/>
      </c>
    </row>
    <row r="104" customFormat="false" ht="15" hidden="false" customHeight="false" outlineLevel="0" collapsed="false">
      <c r="A104" s="39" t="str">
        <f aca="false">IF($A103="","",IF(AND(ISNUMBER($AL103),$AL103&gt;0.005),$A103+1,""))</f>
        <v/>
      </c>
      <c r="B104" s="40" t="str">
        <f aca="false">IF($A104="","",EDATE('Debt Snowball Calculator'!$C$8,$A104-1))</f>
        <v/>
      </c>
      <c r="C104" s="44" t="str">
        <f aca="false">IF($A104="","",'Debt Snowball Calculator'!$C$7+IF($H103&lt;=0.005,'Debt Snowball Calculator'!$F$13,0)+IF($K103&lt;=0.005,'Debt Snowball Calculator'!$F$14,0)+IF($N103&lt;=0.005,'Debt Snowball Calculator'!$F$15,0)+IF($Q103&lt;=0.005,'Debt Snowball Calculator'!$F$16,0)+IF($T103&lt;=0.005,'Debt Snowball Calculator'!$F$17,0)+IF($W103&lt;=0.005,'Debt Snowball Calculator'!$F$18,0)+IF($Z103&lt;=0.005,'Debt Snowball Calculator'!$F$19,0)+IF($AC103&lt;=0.005,'Debt Snowball Calculator'!$F$20,0)+IF($AF103&lt;=0.005,'Debt Snowball Calculator'!$F$21,0)+IF($AI103&lt;=0.005,'Debt Snowball Calculator'!$F$22,0))</f>
        <v/>
      </c>
      <c r="D104" s="39" t="str">
        <f aca="false">IF($A104="","",MIN(IF($H103&lt;=0.005,99999,'Debt Snowball Calculator'!$H$13),IF($K103&lt;=0.005,99999,'Debt Snowball Calculator'!$H$14),IF($N103&lt;=0.005,99999,'Debt Snowball Calculator'!$H$15),IF($Q103&lt;=0.005,99999,'Debt Snowball Calculator'!$H$16),IF($T103&lt;=0.005,99999,'Debt Snowball Calculator'!$H$17),IF($W103&lt;=0.005,99999,'Debt Snowball Calculator'!$H$18),IF($Z103&lt;=0.005,99999,'Debt Snowball Calculator'!$H$19),IF($AC103&lt;=0.005,99999,'Debt Snowball Calculator'!$H$20),IF($AF103&lt;=0.005,99999,'Debt Snowball Calculator'!$H$21),IF($AI103&lt;=0.005,99999,'Debt Snowball Calculator'!$H$22)))</f>
        <v/>
      </c>
      <c r="E104" s="17" t="str">
        <f aca="false">IF($A104="","",IF($D104&gt;=99999,"— All Paid Off —",INDEX('Debt Snowball Calculator'!$C$13:$C$22,MATCH($D104,'Debt Snowball Calculator'!$H$13:$H$22,0))))</f>
        <v/>
      </c>
      <c r="F104" s="44" t="str">
        <f aca="false">IF($A104="","",IF($H103&lt;=0.005,0,MIN('Debt Snowball Calculator'!$F$13,$H103+G104)+IF('Debt Snowball Calculator'!$H$13=$D104,MIN($C104,MAX($H103-(MIN('Debt Snowball Calculator'!$F$13,$H103+G104)-G104),0)),0)))</f>
        <v/>
      </c>
      <c r="G104" s="44" t="str">
        <f aca="false">IF($A104="","",$H103*('Debt Snowball Calculator'!$E$13/12))</f>
        <v/>
      </c>
      <c r="H104" s="44" t="str">
        <f aca="false">IF($A104="","",MAX($H103-(F104-G104),0))</f>
        <v/>
      </c>
      <c r="I104" s="44" t="str">
        <f aca="false">IF($A104="","",IF($K103&lt;=0.005,0,MIN('Debt Snowball Calculator'!$F$14,$K103+J104)+IF('Debt Snowball Calculator'!$H$14=$D104,MIN($C104,MAX($K103-(MIN('Debt Snowball Calculator'!$F$14,$K103+J104)-J104),0)),0)))</f>
        <v/>
      </c>
      <c r="J104" s="44" t="str">
        <f aca="false">IF($A104="","",$K103*('Debt Snowball Calculator'!$E$14/12))</f>
        <v/>
      </c>
      <c r="K104" s="44" t="str">
        <f aca="false">IF($A104="","",MAX($K103-(I104-J104),0))</f>
        <v/>
      </c>
      <c r="L104" s="44" t="str">
        <f aca="false">IF($A104="","",IF($N103&lt;=0.005,0,MIN('Debt Snowball Calculator'!$F$15,$N103+M104)+IF('Debt Snowball Calculator'!$H$15=$D104,MIN($C104,MAX($N103-(MIN('Debt Snowball Calculator'!$F$15,$N103+M104)-M104),0)),0)))</f>
        <v/>
      </c>
      <c r="M104" s="44" t="str">
        <f aca="false">IF($A104="","",$N103*('Debt Snowball Calculator'!$E$15/12))</f>
        <v/>
      </c>
      <c r="N104" s="44" t="str">
        <f aca="false">IF($A104="","",MAX($N103-(L104-M104),0))</f>
        <v/>
      </c>
      <c r="O104" s="44" t="str">
        <f aca="false">IF($A104="","",IF($Q103&lt;=0.005,0,MIN('Debt Snowball Calculator'!$F$16,$Q103+P104)+IF('Debt Snowball Calculator'!$H$16=$D104,MIN($C104,MAX($Q103-(MIN('Debt Snowball Calculator'!$F$16,$Q103+P104)-P104),0)),0)))</f>
        <v/>
      </c>
      <c r="P104" s="44" t="str">
        <f aca="false">IF($A104="","",$Q103*('Debt Snowball Calculator'!$E$16/12))</f>
        <v/>
      </c>
      <c r="Q104" s="44" t="str">
        <f aca="false">IF($A104="","",MAX($Q103-(O104-P104),0))</f>
        <v/>
      </c>
      <c r="R104" s="44" t="str">
        <f aca="false">IF($A104="","",IF($T103&lt;=0.005,0,MIN('Debt Snowball Calculator'!$F$17,$T103+S104)+IF('Debt Snowball Calculator'!$H$17=$D104,MIN($C104,MAX($T103-(MIN('Debt Snowball Calculator'!$F$17,$T103+S104)-S104),0)),0)))</f>
        <v/>
      </c>
      <c r="S104" s="44" t="str">
        <f aca="false">IF($A104="","",$T103*('Debt Snowball Calculator'!$E$17/12))</f>
        <v/>
      </c>
      <c r="T104" s="44" t="str">
        <f aca="false">IF($A104="","",MAX($T103-(R104-S104),0))</f>
        <v/>
      </c>
      <c r="U104" s="44" t="str">
        <f aca="false">IF($A104="","",IF($W103&lt;=0.005,0,MIN('Debt Snowball Calculator'!$F$18,$W103+V104)+IF('Debt Snowball Calculator'!$H$18=$D104,MIN($C104,MAX($W103-(MIN('Debt Snowball Calculator'!$F$18,$W103+V104)-V104),0)),0)))</f>
        <v/>
      </c>
      <c r="V104" s="44" t="str">
        <f aca="false">IF($A104="","",$W103*('Debt Snowball Calculator'!$E$18/12))</f>
        <v/>
      </c>
      <c r="W104" s="44" t="str">
        <f aca="false">IF($A104="","",MAX($W103-(U104-V104),0))</f>
        <v/>
      </c>
      <c r="X104" s="44" t="str">
        <f aca="false">IF($A104="","",IF($Z103&lt;=0.005,0,MIN('Debt Snowball Calculator'!$F$19,$Z103+Y104)+IF('Debt Snowball Calculator'!$H$19=$D104,MIN($C104,MAX($Z103-(MIN('Debt Snowball Calculator'!$F$19,$Z103+Y104)-Y104),0)),0)))</f>
        <v/>
      </c>
      <c r="Y104" s="44" t="str">
        <f aca="false">IF($A104="","",$Z103*('Debt Snowball Calculator'!$E$19/12))</f>
        <v/>
      </c>
      <c r="Z104" s="44" t="str">
        <f aca="false">IF($A104="","",MAX($Z103-(X104-Y104),0))</f>
        <v/>
      </c>
      <c r="AA104" s="44" t="str">
        <f aca="false">IF($A104="","",IF($AC103&lt;=0.005,0,MIN('Debt Snowball Calculator'!$F$20,$AC103+AB104)+IF('Debt Snowball Calculator'!$H$20=$D104,MIN($C104,MAX($AC103-(MIN('Debt Snowball Calculator'!$F$20,$AC103+AB104)-AB104),0)),0)))</f>
        <v/>
      </c>
      <c r="AB104" s="44" t="str">
        <f aca="false">IF($A104="","",$AC103*('Debt Snowball Calculator'!$E$20/12))</f>
        <v/>
      </c>
      <c r="AC104" s="44" t="str">
        <f aca="false">IF($A104="","",MAX($AC103-(AA104-AB104),0))</f>
        <v/>
      </c>
      <c r="AD104" s="44" t="str">
        <f aca="false">IF($A104="","",IF($AF103&lt;=0.005,0,MIN('Debt Snowball Calculator'!$F$21,$AF103+AE104)+IF('Debt Snowball Calculator'!$H$21=$D104,MIN($C104,MAX($AF103-(MIN('Debt Snowball Calculator'!$F$21,$AF103+AE104)-AE104),0)),0)))</f>
        <v/>
      </c>
      <c r="AE104" s="44" t="str">
        <f aca="false">IF($A104="","",$AF103*('Debt Snowball Calculator'!$E$21/12))</f>
        <v/>
      </c>
      <c r="AF104" s="44" t="str">
        <f aca="false">IF($A104="","",MAX($AF103-(AD104-AE104),0))</f>
        <v/>
      </c>
      <c r="AG104" s="44" t="str">
        <f aca="false">IF($A104="","",IF($AI103&lt;=0.005,0,MIN('Debt Snowball Calculator'!$F$22,$AI103+AH104)+IF('Debt Snowball Calculator'!$H$22=$D104,MIN($C104,MAX($AI103-(MIN('Debt Snowball Calculator'!$F$22,$AI103+AH104)-AH104),0)),0)))</f>
        <v/>
      </c>
      <c r="AH104" s="44" t="str">
        <f aca="false">IF($A104="","",$AI103*('Debt Snowball Calculator'!$E$22/12))</f>
        <v/>
      </c>
      <c r="AI104" s="44" t="str">
        <f aca="false">IF($A104="","",MAX($AI103-(AG104-AH104),0))</f>
        <v/>
      </c>
      <c r="AJ104" s="44" t="str">
        <f aca="false">IF($A104="","",F104+I104+L104+O104+R104+U104+X104+AA104+AD104+AG104)</f>
        <v/>
      </c>
      <c r="AK104" s="44" t="str">
        <f aca="false">IF($A104="","",G104+J104+M104+P104+S104+V104+Y104+AB104+AE104+AH104)</f>
        <v/>
      </c>
      <c r="AL104" s="44" t="str">
        <f aca="false">IF($A104="","",H104+K104+N104+Q104+T104+W104+Z104+AC104+AF104+AI104)</f>
        <v/>
      </c>
    </row>
    <row r="105" customFormat="false" ht="15" hidden="false" customHeight="false" outlineLevel="0" collapsed="false">
      <c r="A105" s="36" t="str">
        <f aca="false">IF($A104="","",IF(AND(ISNUMBER($AL104),$AL104&gt;0.005),$A104+1,""))</f>
        <v/>
      </c>
      <c r="B105" s="37" t="str">
        <f aca="false">IF($A105="","",EDATE('Debt Snowball Calculator'!$C$8,$A105-1))</f>
        <v/>
      </c>
      <c r="C105" s="43" t="str">
        <f aca="false">IF($A105="","",'Debt Snowball Calculator'!$C$7+IF($H104&lt;=0.005,'Debt Snowball Calculator'!$F$13,0)+IF($K104&lt;=0.005,'Debt Snowball Calculator'!$F$14,0)+IF($N104&lt;=0.005,'Debt Snowball Calculator'!$F$15,0)+IF($Q104&lt;=0.005,'Debt Snowball Calculator'!$F$16,0)+IF($T104&lt;=0.005,'Debt Snowball Calculator'!$F$17,0)+IF($W104&lt;=0.005,'Debt Snowball Calculator'!$F$18,0)+IF($Z104&lt;=0.005,'Debt Snowball Calculator'!$F$19,0)+IF($AC104&lt;=0.005,'Debt Snowball Calculator'!$F$20,0)+IF($AF104&lt;=0.005,'Debt Snowball Calculator'!$F$21,0)+IF($AI104&lt;=0.005,'Debt Snowball Calculator'!$F$22,0))</f>
        <v/>
      </c>
      <c r="D105" s="36" t="str">
        <f aca="false">IF($A105="","",MIN(IF($H104&lt;=0.005,99999,'Debt Snowball Calculator'!$H$13),IF($K104&lt;=0.005,99999,'Debt Snowball Calculator'!$H$14),IF($N104&lt;=0.005,99999,'Debt Snowball Calculator'!$H$15),IF($Q104&lt;=0.005,99999,'Debt Snowball Calculator'!$H$16),IF($T104&lt;=0.005,99999,'Debt Snowball Calculator'!$H$17),IF($W104&lt;=0.005,99999,'Debt Snowball Calculator'!$H$18),IF($Z104&lt;=0.005,99999,'Debt Snowball Calculator'!$H$19),IF($AC104&lt;=0.005,99999,'Debt Snowball Calculator'!$H$20),IF($AF104&lt;=0.005,99999,'Debt Snowball Calculator'!$H$21),IF($AI104&lt;=0.005,99999,'Debt Snowball Calculator'!$H$22)))</f>
        <v/>
      </c>
      <c r="E105" s="10" t="str">
        <f aca="false">IF($A105="","",IF($D105&gt;=99999,"— All Paid Off —",INDEX('Debt Snowball Calculator'!$C$13:$C$22,MATCH($D105,'Debt Snowball Calculator'!$H$13:$H$22,0))))</f>
        <v/>
      </c>
      <c r="F105" s="43" t="str">
        <f aca="false">IF($A105="","",IF($H104&lt;=0.005,0,MIN('Debt Snowball Calculator'!$F$13,$H104+G105)+IF('Debt Snowball Calculator'!$H$13=$D105,MIN($C105,MAX($H104-(MIN('Debt Snowball Calculator'!$F$13,$H104+G105)-G105),0)),0)))</f>
        <v/>
      </c>
      <c r="G105" s="43" t="str">
        <f aca="false">IF($A105="","",$H104*('Debt Snowball Calculator'!$E$13/12))</f>
        <v/>
      </c>
      <c r="H105" s="43" t="str">
        <f aca="false">IF($A105="","",MAX($H104-(F105-G105),0))</f>
        <v/>
      </c>
      <c r="I105" s="43" t="str">
        <f aca="false">IF($A105="","",IF($K104&lt;=0.005,0,MIN('Debt Snowball Calculator'!$F$14,$K104+J105)+IF('Debt Snowball Calculator'!$H$14=$D105,MIN($C105,MAX($K104-(MIN('Debt Snowball Calculator'!$F$14,$K104+J105)-J105),0)),0)))</f>
        <v/>
      </c>
      <c r="J105" s="43" t="str">
        <f aca="false">IF($A105="","",$K104*('Debt Snowball Calculator'!$E$14/12))</f>
        <v/>
      </c>
      <c r="K105" s="43" t="str">
        <f aca="false">IF($A105="","",MAX($K104-(I105-J105),0))</f>
        <v/>
      </c>
      <c r="L105" s="43" t="str">
        <f aca="false">IF($A105="","",IF($N104&lt;=0.005,0,MIN('Debt Snowball Calculator'!$F$15,$N104+M105)+IF('Debt Snowball Calculator'!$H$15=$D105,MIN($C105,MAX($N104-(MIN('Debt Snowball Calculator'!$F$15,$N104+M105)-M105),0)),0)))</f>
        <v/>
      </c>
      <c r="M105" s="43" t="str">
        <f aca="false">IF($A105="","",$N104*('Debt Snowball Calculator'!$E$15/12))</f>
        <v/>
      </c>
      <c r="N105" s="43" t="str">
        <f aca="false">IF($A105="","",MAX($N104-(L105-M105),0))</f>
        <v/>
      </c>
      <c r="O105" s="43" t="str">
        <f aca="false">IF($A105="","",IF($Q104&lt;=0.005,0,MIN('Debt Snowball Calculator'!$F$16,$Q104+P105)+IF('Debt Snowball Calculator'!$H$16=$D105,MIN($C105,MAX($Q104-(MIN('Debt Snowball Calculator'!$F$16,$Q104+P105)-P105),0)),0)))</f>
        <v/>
      </c>
      <c r="P105" s="43" t="str">
        <f aca="false">IF($A105="","",$Q104*('Debt Snowball Calculator'!$E$16/12))</f>
        <v/>
      </c>
      <c r="Q105" s="43" t="str">
        <f aca="false">IF($A105="","",MAX($Q104-(O105-P105),0))</f>
        <v/>
      </c>
      <c r="R105" s="43" t="str">
        <f aca="false">IF($A105="","",IF($T104&lt;=0.005,0,MIN('Debt Snowball Calculator'!$F$17,$T104+S105)+IF('Debt Snowball Calculator'!$H$17=$D105,MIN($C105,MAX($T104-(MIN('Debt Snowball Calculator'!$F$17,$T104+S105)-S105),0)),0)))</f>
        <v/>
      </c>
      <c r="S105" s="43" t="str">
        <f aca="false">IF($A105="","",$T104*('Debt Snowball Calculator'!$E$17/12))</f>
        <v/>
      </c>
      <c r="T105" s="43" t="str">
        <f aca="false">IF($A105="","",MAX($T104-(R105-S105),0))</f>
        <v/>
      </c>
      <c r="U105" s="43" t="str">
        <f aca="false">IF($A105="","",IF($W104&lt;=0.005,0,MIN('Debt Snowball Calculator'!$F$18,$W104+V105)+IF('Debt Snowball Calculator'!$H$18=$D105,MIN($C105,MAX($W104-(MIN('Debt Snowball Calculator'!$F$18,$W104+V105)-V105),0)),0)))</f>
        <v/>
      </c>
      <c r="V105" s="43" t="str">
        <f aca="false">IF($A105="","",$W104*('Debt Snowball Calculator'!$E$18/12))</f>
        <v/>
      </c>
      <c r="W105" s="43" t="str">
        <f aca="false">IF($A105="","",MAX($W104-(U105-V105),0))</f>
        <v/>
      </c>
      <c r="X105" s="43" t="str">
        <f aca="false">IF($A105="","",IF($Z104&lt;=0.005,0,MIN('Debt Snowball Calculator'!$F$19,$Z104+Y105)+IF('Debt Snowball Calculator'!$H$19=$D105,MIN($C105,MAX($Z104-(MIN('Debt Snowball Calculator'!$F$19,$Z104+Y105)-Y105),0)),0)))</f>
        <v/>
      </c>
      <c r="Y105" s="43" t="str">
        <f aca="false">IF($A105="","",$Z104*('Debt Snowball Calculator'!$E$19/12))</f>
        <v/>
      </c>
      <c r="Z105" s="43" t="str">
        <f aca="false">IF($A105="","",MAX($Z104-(X105-Y105),0))</f>
        <v/>
      </c>
      <c r="AA105" s="43" t="str">
        <f aca="false">IF($A105="","",IF($AC104&lt;=0.005,0,MIN('Debt Snowball Calculator'!$F$20,$AC104+AB105)+IF('Debt Snowball Calculator'!$H$20=$D105,MIN($C105,MAX($AC104-(MIN('Debt Snowball Calculator'!$F$20,$AC104+AB105)-AB105),0)),0)))</f>
        <v/>
      </c>
      <c r="AB105" s="43" t="str">
        <f aca="false">IF($A105="","",$AC104*('Debt Snowball Calculator'!$E$20/12))</f>
        <v/>
      </c>
      <c r="AC105" s="43" t="str">
        <f aca="false">IF($A105="","",MAX($AC104-(AA105-AB105),0))</f>
        <v/>
      </c>
      <c r="AD105" s="43" t="str">
        <f aca="false">IF($A105="","",IF($AF104&lt;=0.005,0,MIN('Debt Snowball Calculator'!$F$21,$AF104+AE105)+IF('Debt Snowball Calculator'!$H$21=$D105,MIN($C105,MAX($AF104-(MIN('Debt Snowball Calculator'!$F$21,$AF104+AE105)-AE105),0)),0)))</f>
        <v/>
      </c>
      <c r="AE105" s="43" t="str">
        <f aca="false">IF($A105="","",$AF104*('Debt Snowball Calculator'!$E$21/12))</f>
        <v/>
      </c>
      <c r="AF105" s="43" t="str">
        <f aca="false">IF($A105="","",MAX($AF104-(AD105-AE105),0))</f>
        <v/>
      </c>
      <c r="AG105" s="43" t="str">
        <f aca="false">IF($A105="","",IF($AI104&lt;=0.005,0,MIN('Debt Snowball Calculator'!$F$22,$AI104+AH105)+IF('Debt Snowball Calculator'!$H$22=$D105,MIN($C105,MAX($AI104-(MIN('Debt Snowball Calculator'!$F$22,$AI104+AH105)-AH105),0)),0)))</f>
        <v/>
      </c>
      <c r="AH105" s="43" t="str">
        <f aca="false">IF($A105="","",$AI104*('Debt Snowball Calculator'!$E$22/12))</f>
        <v/>
      </c>
      <c r="AI105" s="43" t="str">
        <f aca="false">IF($A105="","",MAX($AI104-(AG105-AH105),0))</f>
        <v/>
      </c>
      <c r="AJ105" s="43" t="str">
        <f aca="false">IF($A105="","",F105+I105+L105+O105+R105+U105+X105+AA105+AD105+AG105)</f>
        <v/>
      </c>
      <c r="AK105" s="43" t="str">
        <f aca="false">IF($A105="","",G105+J105+M105+P105+S105+V105+Y105+AB105+AE105+AH105)</f>
        <v/>
      </c>
      <c r="AL105" s="43" t="str">
        <f aca="false">IF($A105="","",H105+K105+N105+Q105+T105+W105+Z105+AC105+AF105+AI105)</f>
        <v/>
      </c>
    </row>
    <row r="106" customFormat="false" ht="15" hidden="false" customHeight="false" outlineLevel="0" collapsed="false">
      <c r="A106" s="39" t="str">
        <f aca="false">IF($A105="","",IF(AND(ISNUMBER($AL105),$AL105&gt;0.005),$A105+1,""))</f>
        <v/>
      </c>
      <c r="B106" s="40" t="str">
        <f aca="false">IF($A106="","",EDATE('Debt Snowball Calculator'!$C$8,$A106-1))</f>
        <v/>
      </c>
      <c r="C106" s="44" t="str">
        <f aca="false">IF($A106="","",'Debt Snowball Calculator'!$C$7+IF($H105&lt;=0.005,'Debt Snowball Calculator'!$F$13,0)+IF($K105&lt;=0.005,'Debt Snowball Calculator'!$F$14,0)+IF($N105&lt;=0.005,'Debt Snowball Calculator'!$F$15,0)+IF($Q105&lt;=0.005,'Debt Snowball Calculator'!$F$16,0)+IF($T105&lt;=0.005,'Debt Snowball Calculator'!$F$17,0)+IF($W105&lt;=0.005,'Debt Snowball Calculator'!$F$18,0)+IF($Z105&lt;=0.005,'Debt Snowball Calculator'!$F$19,0)+IF($AC105&lt;=0.005,'Debt Snowball Calculator'!$F$20,0)+IF($AF105&lt;=0.005,'Debt Snowball Calculator'!$F$21,0)+IF($AI105&lt;=0.005,'Debt Snowball Calculator'!$F$22,0))</f>
        <v/>
      </c>
      <c r="D106" s="39" t="str">
        <f aca="false">IF($A106="","",MIN(IF($H105&lt;=0.005,99999,'Debt Snowball Calculator'!$H$13),IF($K105&lt;=0.005,99999,'Debt Snowball Calculator'!$H$14),IF($N105&lt;=0.005,99999,'Debt Snowball Calculator'!$H$15),IF($Q105&lt;=0.005,99999,'Debt Snowball Calculator'!$H$16),IF($T105&lt;=0.005,99999,'Debt Snowball Calculator'!$H$17),IF($W105&lt;=0.005,99999,'Debt Snowball Calculator'!$H$18),IF($Z105&lt;=0.005,99999,'Debt Snowball Calculator'!$H$19),IF($AC105&lt;=0.005,99999,'Debt Snowball Calculator'!$H$20),IF($AF105&lt;=0.005,99999,'Debt Snowball Calculator'!$H$21),IF($AI105&lt;=0.005,99999,'Debt Snowball Calculator'!$H$22)))</f>
        <v/>
      </c>
      <c r="E106" s="17" t="str">
        <f aca="false">IF($A106="","",IF($D106&gt;=99999,"— All Paid Off —",INDEX('Debt Snowball Calculator'!$C$13:$C$22,MATCH($D106,'Debt Snowball Calculator'!$H$13:$H$22,0))))</f>
        <v/>
      </c>
      <c r="F106" s="44" t="str">
        <f aca="false">IF($A106="","",IF($H105&lt;=0.005,0,MIN('Debt Snowball Calculator'!$F$13,$H105+G106)+IF('Debt Snowball Calculator'!$H$13=$D106,MIN($C106,MAX($H105-(MIN('Debt Snowball Calculator'!$F$13,$H105+G106)-G106),0)),0)))</f>
        <v/>
      </c>
      <c r="G106" s="44" t="str">
        <f aca="false">IF($A106="","",$H105*('Debt Snowball Calculator'!$E$13/12))</f>
        <v/>
      </c>
      <c r="H106" s="44" t="str">
        <f aca="false">IF($A106="","",MAX($H105-(F106-G106),0))</f>
        <v/>
      </c>
      <c r="I106" s="44" t="str">
        <f aca="false">IF($A106="","",IF($K105&lt;=0.005,0,MIN('Debt Snowball Calculator'!$F$14,$K105+J106)+IF('Debt Snowball Calculator'!$H$14=$D106,MIN($C106,MAX($K105-(MIN('Debt Snowball Calculator'!$F$14,$K105+J106)-J106),0)),0)))</f>
        <v/>
      </c>
      <c r="J106" s="44" t="str">
        <f aca="false">IF($A106="","",$K105*('Debt Snowball Calculator'!$E$14/12))</f>
        <v/>
      </c>
      <c r="K106" s="44" t="str">
        <f aca="false">IF($A106="","",MAX($K105-(I106-J106),0))</f>
        <v/>
      </c>
      <c r="L106" s="44" t="str">
        <f aca="false">IF($A106="","",IF($N105&lt;=0.005,0,MIN('Debt Snowball Calculator'!$F$15,$N105+M106)+IF('Debt Snowball Calculator'!$H$15=$D106,MIN($C106,MAX($N105-(MIN('Debt Snowball Calculator'!$F$15,$N105+M106)-M106),0)),0)))</f>
        <v/>
      </c>
      <c r="M106" s="44" t="str">
        <f aca="false">IF($A106="","",$N105*('Debt Snowball Calculator'!$E$15/12))</f>
        <v/>
      </c>
      <c r="N106" s="44" t="str">
        <f aca="false">IF($A106="","",MAX($N105-(L106-M106),0))</f>
        <v/>
      </c>
      <c r="O106" s="44" t="str">
        <f aca="false">IF($A106="","",IF($Q105&lt;=0.005,0,MIN('Debt Snowball Calculator'!$F$16,$Q105+P106)+IF('Debt Snowball Calculator'!$H$16=$D106,MIN($C106,MAX($Q105-(MIN('Debt Snowball Calculator'!$F$16,$Q105+P106)-P106),0)),0)))</f>
        <v/>
      </c>
      <c r="P106" s="44" t="str">
        <f aca="false">IF($A106="","",$Q105*('Debt Snowball Calculator'!$E$16/12))</f>
        <v/>
      </c>
      <c r="Q106" s="44" t="str">
        <f aca="false">IF($A106="","",MAX($Q105-(O106-P106),0))</f>
        <v/>
      </c>
      <c r="R106" s="44" t="str">
        <f aca="false">IF($A106="","",IF($T105&lt;=0.005,0,MIN('Debt Snowball Calculator'!$F$17,$T105+S106)+IF('Debt Snowball Calculator'!$H$17=$D106,MIN($C106,MAX($T105-(MIN('Debt Snowball Calculator'!$F$17,$T105+S106)-S106),0)),0)))</f>
        <v/>
      </c>
      <c r="S106" s="44" t="str">
        <f aca="false">IF($A106="","",$T105*('Debt Snowball Calculator'!$E$17/12))</f>
        <v/>
      </c>
      <c r="T106" s="44" t="str">
        <f aca="false">IF($A106="","",MAX($T105-(R106-S106),0))</f>
        <v/>
      </c>
      <c r="U106" s="44" t="str">
        <f aca="false">IF($A106="","",IF($W105&lt;=0.005,0,MIN('Debt Snowball Calculator'!$F$18,$W105+V106)+IF('Debt Snowball Calculator'!$H$18=$D106,MIN($C106,MAX($W105-(MIN('Debt Snowball Calculator'!$F$18,$W105+V106)-V106),0)),0)))</f>
        <v/>
      </c>
      <c r="V106" s="44" t="str">
        <f aca="false">IF($A106="","",$W105*('Debt Snowball Calculator'!$E$18/12))</f>
        <v/>
      </c>
      <c r="W106" s="44" t="str">
        <f aca="false">IF($A106="","",MAX($W105-(U106-V106),0))</f>
        <v/>
      </c>
      <c r="X106" s="44" t="str">
        <f aca="false">IF($A106="","",IF($Z105&lt;=0.005,0,MIN('Debt Snowball Calculator'!$F$19,$Z105+Y106)+IF('Debt Snowball Calculator'!$H$19=$D106,MIN($C106,MAX($Z105-(MIN('Debt Snowball Calculator'!$F$19,$Z105+Y106)-Y106),0)),0)))</f>
        <v/>
      </c>
      <c r="Y106" s="44" t="str">
        <f aca="false">IF($A106="","",$Z105*('Debt Snowball Calculator'!$E$19/12))</f>
        <v/>
      </c>
      <c r="Z106" s="44" t="str">
        <f aca="false">IF($A106="","",MAX($Z105-(X106-Y106),0))</f>
        <v/>
      </c>
      <c r="AA106" s="44" t="str">
        <f aca="false">IF($A106="","",IF($AC105&lt;=0.005,0,MIN('Debt Snowball Calculator'!$F$20,$AC105+AB106)+IF('Debt Snowball Calculator'!$H$20=$D106,MIN($C106,MAX($AC105-(MIN('Debt Snowball Calculator'!$F$20,$AC105+AB106)-AB106),0)),0)))</f>
        <v/>
      </c>
      <c r="AB106" s="44" t="str">
        <f aca="false">IF($A106="","",$AC105*('Debt Snowball Calculator'!$E$20/12))</f>
        <v/>
      </c>
      <c r="AC106" s="44" t="str">
        <f aca="false">IF($A106="","",MAX($AC105-(AA106-AB106),0))</f>
        <v/>
      </c>
      <c r="AD106" s="44" t="str">
        <f aca="false">IF($A106="","",IF($AF105&lt;=0.005,0,MIN('Debt Snowball Calculator'!$F$21,$AF105+AE106)+IF('Debt Snowball Calculator'!$H$21=$D106,MIN($C106,MAX($AF105-(MIN('Debt Snowball Calculator'!$F$21,$AF105+AE106)-AE106),0)),0)))</f>
        <v/>
      </c>
      <c r="AE106" s="44" t="str">
        <f aca="false">IF($A106="","",$AF105*('Debt Snowball Calculator'!$E$21/12))</f>
        <v/>
      </c>
      <c r="AF106" s="44" t="str">
        <f aca="false">IF($A106="","",MAX($AF105-(AD106-AE106),0))</f>
        <v/>
      </c>
      <c r="AG106" s="44" t="str">
        <f aca="false">IF($A106="","",IF($AI105&lt;=0.005,0,MIN('Debt Snowball Calculator'!$F$22,$AI105+AH106)+IF('Debt Snowball Calculator'!$H$22=$D106,MIN($C106,MAX($AI105-(MIN('Debt Snowball Calculator'!$F$22,$AI105+AH106)-AH106),0)),0)))</f>
        <v/>
      </c>
      <c r="AH106" s="44" t="str">
        <f aca="false">IF($A106="","",$AI105*('Debt Snowball Calculator'!$E$22/12))</f>
        <v/>
      </c>
      <c r="AI106" s="44" t="str">
        <f aca="false">IF($A106="","",MAX($AI105-(AG106-AH106),0))</f>
        <v/>
      </c>
      <c r="AJ106" s="44" t="str">
        <f aca="false">IF($A106="","",F106+I106+L106+O106+R106+U106+X106+AA106+AD106+AG106)</f>
        <v/>
      </c>
      <c r="AK106" s="44" t="str">
        <f aca="false">IF($A106="","",G106+J106+M106+P106+S106+V106+Y106+AB106+AE106+AH106)</f>
        <v/>
      </c>
      <c r="AL106" s="44" t="str">
        <f aca="false">IF($A106="","",H106+K106+N106+Q106+T106+W106+Z106+AC106+AF106+AI106)</f>
        <v/>
      </c>
    </row>
    <row r="107" customFormat="false" ht="15" hidden="false" customHeight="false" outlineLevel="0" collapsed="false">
      <c r="A107" s="36" t="str">
        <f aca="false">IF($A106="","",IF(AND(ISNUMBER($AL106),$AL106&gt;0.005),$A106+1,""))</f>
        <v/>
      </c>
      <c r="B107" s="37" t="str">
        <f aca="false">IF($A107="","",EDATE('Debt Snowball Calculator'!$C$8,$A107-1))</f>
        <v/>
      </c>
      <c r="C107" s="43" t="str">
        <f aca="false">IF($A107="","",'Debt Snowball Calculator'!$C$7+IF($H106&lt;=0.005,'Debt Snowball Calculator'!$F$13,0)+IF($K106&lt;=0.005,'Debt Snowball Calculator'!$F$14,0)+IF($N106&lt;=0.005,'Debt Snowball Calculator'!$F$15,0)+IF($Q106&lt;=0.005,'Debt Snowball Calculator'!$F$16,0)+IF($T106&lt;=0.005,'Debt Snowball Calculator'!$F$17,0)+IF($W106&lt;=0.005,'Debt Snowball Calculator'!$F$18,0)+IF($Z106&lt;=0.005,'Debt Snowball Calculator'!$F$19,0)+IF($AC106&lt;=0.005,'Debt Snowball Calculator'!$F$20,0)+IF($AF106&lt;=0.005,'Debt Snowball Calculator'!$F$21,0)+IF($AI106&lt;=0.005,'Debt Snowball Calculator'!$F$22,0))</f>
        <v/>
      </c>
      <c r="D107" s="36" t="str">
        <f aca="false">IF($A107="","",MIN(IF($H106&lt;=0.005,99999,'Debt Snowball Calculator'!$H$13),IF($K106&lt;=0.005,99999,'Debt Snowball Calculator'!$H$14),IF($N106&lt;=0.005,99999,'Debt Snowball Calculator'!$H$15),IF($Q106&lt;=0.005,99999,'Debt Snowball Calculator'!$H$16),IF($T106&lt;=0.005,99999,'Debt Snowball Calculator'!$H$17),IF($W106&lt;=0.005,99999,'Debt Snowball Calculator'!$H$18),IF($Z106&lt;=0.005,99999,'Debt Snowball Calculator'!$H$19),IF($AC106&lt;=0.005,99999,'Debt Snowball Calculator'!$H$20),IF($AF106&lt;=0.005,99999,'Debt Snowball Calculator'!$H$21),IF($AI106&lt;=0.005,99999,'Debt Snowball Calculator'!$H$22)))</f>
        <v/>
      </c>
      <c r="E107" s="10" t="str">
        <f aca="false">IF($A107="","",IF($D107&gt;=99999,"— All Paid Off —",INDEX('Debt Snowball Calculator'!$C$13:$C$22,MATCH($D107,'Debt Snowball Calculator'!$H$13:$H$22,0))))</f>
        <v/>
      </c>
      <c r="F107" s="43" t="str">
        <f aca="false">IF($A107="","",IF($H106&lt;=0.005,0,MIN('Debt Snowball Calculator'!$F$13,$H106+G107)+IF('Debt Snowball Calculator'!$H$13=$D107,MIN($C107,MAX($H106-(MIN('Debt Snowball Calculator'!$F$13,$H106+G107)-G107),0)),0)))</f>
        <v/>
      </c>
      <c r="G107" s="43" t="str">
        <f aca="false">IF($A107="","",$H106*('Debt Snowball Calculator'!$E$13/12))</f>
        <v/>
      </c>
      <c r="H107" s="43" t="str">
        <f aca="false">IF($A107="","",MAX($H106-(F107-G107),0))</f>
        <v/>
      </c>
      <c r="I107" s="43" t="str">
        <f aca="false">IF($A107="","",IF($K106&lt;=0.005,0,MIN('Debt Snowball Calculator'!$F$14,$K106+J107)+IF('Debt Snowball Calculator'!$H$14=$D107,MIN($C107,MAX($K106-(MIN('Debt Snowball Calculator'!$F$14,$K106+J107)-J107),0)),0)))</f>
        <v/>
      </c>
      <c r="J107" s="43" t="str">
        <f aca="false">IF($A107="","",$K106*('Debt Snowball Calculator'!$E$14/12))</f>
        <v/>
      </c>
      <c r="K107" s="43" t="str">
        <f aca="false">IF($A107="","",MAX($K106-(I107-J107),0))</f>
        <v/>
      </c>
      <c r="L107" s="43" t="str">
        <f aca="false">IF($A107="","",IF($N106&lt;=0.005,0,MIN('Debt Snowball Calculator'!$F$15,$N106+M107)+IF('Debt Snowball Calculator'!$H$15=$D107,MIN($C107,MAX($N106-(MIN('Debt Snowball Calculator'!$F$15,$N106+M107)-M107),0)),0)))</f>
        <v/>
      </c>
      <c r="M107" s="43" t="str">
        <f aca="false">IF($A107="","",$N106*('Debt Snowball Calculator'!$E$15/12))</f>
        <v/>
      </c>
      <c r="N107" s="43" t="str">
        <f aca="false">IF($A107="","",MAX($N106-(L107-M107),0))</f>
        <v/>
      </c>
      <c r="O107" s="43" t="str">
        <f aca="false">IF($A107="","",IF($Q106&lt;=0.005,0,MIN('Debt Snowball Calculator'!$F$16,$Q106+P107)+IF('Debt Snowball Calculator'!$H$16=$D107,MIN($C107,MAX($Q106-(MIN('Debt Snowball Calculator'!$F$16,$Q106+P107)-P107),0)),0)))</f>
        <v/>
      </c>
      <c r="P107" s="43" t="str">
        <f aca="false">IF($A107="","",$Q106*('Debt Snowball Calculator'!$E$16/12))</f>
        <v/>
      </c>
      <c r="Q107" s="43" t="str">
        <f aca="false">IF($A107="","",MAX($Q106-(O107-P107),0))</f>
        <v/>
      </c>
      <c r="R107" s="43" t="str">
        <f aca="false">IF($A107="","",IF($T106&lt;=0.005,0,MIN('Debt Snowball Calculator'!$F$17,$T106+S107)+IF('Debt Snowball Calculator'!$H$17=$D107,MIN($C107,MAX($T106-(MIN('Debt Snowball Calculator'!$F$17,$T106+S107)-S107),0)),0)))</f>
        <v/>
      </c>
      <c r="S107" s="43" t="str">
        <f aca="false">IF($A107="","",$T106*('Debt Snowball Calculator'!$E$17/12))</f>
        <v/>
      </c>
      <c r="T107" s="43" t="str">
        <f aca="false">IF($A107="","",MAX($T106-(R107-S107),0))</f>
        <v/>
      </c>
      <c r="U107" s="43" t="str">
        <f aca="false">IF($A107="","",IF($W106&lt;=0.005,0,MIN('Debt Snowball Calculator'!$F$18,$W106+V107)+IF('Debt Snowball Calculator'!$H$18=$D107,MIN($C107,MAX($W106-(MIN('Debt Snowball Calculator'!$F$18,$W106+V107)-V107),0)),0)))</f>
        <v/>
      </c>
      <c r="V107" s="43" t="str">
        <f aca="false">IF($A107="","",$W106*('Debt Snowball Calculator'!$E$18/12))</f>
        <v/>
      </c>
      <c r="W107" s="43" t="str">
        <f aca="false">IF($A107="","",MAX($W106-(U107-V107),0))</f>
        <v/>
      </c>
      <c r="X107" s="43" t="str">
        <f aca="false">IF($A107="","",IF($Z106&lt;=0.005,0,MIN('Debt Snowball Calculator'!$F$19,$Z106+Y107)+IF('Debt Snowball Calculator'!$H$19=$D107,MIN($C107,MAX($Z106-(MIN('Debt Snowball Calculator'!$F$19,$Z106+Y107)-Y107),0)),0)))</f>
        <v/>
      </c>
      <c r="Y107" s="43" t="str">
        <f aca="false">IF($A107="","",$Z106*('Debt Snowball Calculator'!$E$19/12))</f>
        <v/>
      </c>
      <c r="Z107" s="43" t="str">
        <f aca="false">IF($A107="","",MAX($Z106-(X107-Y107),0))</f>
        <v/>
      </c>
      <c r="AA107" s="43" t="str">
        <f aca="false">IF($A107="","",IF($AC106&lt;=0.005,0,MIN('Debt Snowball Calculator'!$F$20,$AC106+AB107)+IF('Debt Snowball Calculator'!$H$20=$D107,MIN($C107,MAX($AC106-(MIN('Debt Snowball Calculator'!$F$20,$AC106+AB107)-AB107),0)),0)))</f>
        <v/>
      </c>
      <c r="AB107" s="43" t="str">
        <f aca="false">IF($A107="","",$AC106*('Debt Snowball Calculator'!$E$20/12))</f>
        <v/>
      </c>
      <c r="AC107" s="43" t="str">
        <f aca="false">IF($A107="","",MAX($AC106-(AA107-AB107),0))</f>
        <v/>
      </c>
      <c r="AD107" s="43" t="str">
        <f aca="false">IF($A107="","",IF($AF106&lt;=0.005,0,MIN('Debt Snowball Calculator'!$F$21,$AF106+AE107)+IF('Debt Snowball Calculator'!$H$21=$D107,MIN($C107,MAX($AF106-(MIN('Debt Snowball Calculator'!$F$21,$AF106+AE107)-AE107),0)),0)))</f>
        <v/>
      </c>
      <c r="AE107" s="43" t="str">
        <f aca="false">IF($A107="","",$AF106*('Debt Snowball Calculator'!$E$21/12))</f>
        <v/>
      </c>
      <c r="AF107" s="43" t="str">
        <f aca="false">IF($A107="","",MAX($AF106-(AD107-AE107),0))</f>
        <v/>
      </c>
      <c r="AG107" s="43" t="str">
        <f aca="false">IF($A107="","",IF($AI106&lt;=0.005,0,MIN('Debt Snowball Calculator'!$F$22,$AI106+AH107)+IF('Debt Snowball Calculator'!$H$22=$D107,MIN($C107,MAX($AI106-(MIN('Debt Snowball Calculator'!$F$22,$AI106+AH107)-AH107),0)),0)))</f>
        <v/>
      </c>
      <c r="AH107" s="43" t="str">
        <f aca="false">IF($A107="","",$AI106*('Debt Snowball Calculator'!$E$22/12))</f>
        <v/>
      </c>
      <c r="AI107" s="43" t="str">
        <f aca="false">IF($A107="","",MAX($AI106-(AG107-AH107),0))</f>
        <v/>
      </c>
      <c r="AJ107" s="43" t="str">
        <f aca="false">IF($A107="","",F107+I107+L107+O107+R107+U107+X107+AA107+AD107+AG107)</f>
        <v/>
      </c>
      <c r="AK107" s="43" t="str">
        <f aca="false">IF($A107="","",G107+J107+M107+P107+S107+V107+Y107+AB107+AE107+AH107)</f>
        <v/>
      </c>
      <c r="AL107" s="43" t="str">
        <f aca="false">IF($A107="","",H107+K107+N107+Q107+T107+W107+Z107+AC107+AF107+AI107)</f>
        <v/>
      </c>
    </row>
    <row r="108" customFormat="false" ht="15" hidden="false" customHeight="false" outlineLevel="0" collapsed="false">
      <c r="A108" s="39" t="str">
        <f aca="false">IF($A107="","",IF(AND(ISNUMBER($AL107),$AL107&gt;0.005),$A107+1,""))</f>
        <v/>
      </c>
      <c r="B108" s="40" t="str">
        <f aca="false">IF($A108="","",EDATE('Debt Snowball Calculator'!$C$8,$A108-1))</f>
        <v/>
      </c>
      <c r="C108" s="44" t="str">
        <f aca="false">IF($A108="","",'Debt Snowball Calculator'!$C$7+IF($H107&lt;=0.005,'Debt Snowball Calculator'!$F$13,0)+IF($K107&lt;=0.005,'Debt Snowball Calculator'!$F$14,0)+IF($N107&lt;=0.005,'Debt Snowball Calculator'!$F$15,0)+IF($Q107&lt;=0.005,'Debt Snowball Calculator'!$F$16,0)+IF($T107&lt;=0.005,'Debt Snowball Calculator'!$F$17,0)+IF($W107&lt;=0.005,'Debt Snowball Calculator'!$F$18,0)+IF($Z107&lt;=0.005,'Debt Snowball Calculator'!$F$19,0)+IF($AC107&lt;=0.005,'Debt Snowball Calculator'!$F$20,0)+IF($AF107&lt;=0.005,'Debt Snowball Calculator'!$F$21,0)+IF($AI107&lt;=0.005,'Debt Snowball Calculator'!$F$22,0))</f>
        <v/>
      </c>
      <c r="D108" s="39" t="str">
        <f aca="false">IF($A108="","",MIN(IF($H107&lt;=0.005,99999,'Debt Snowball Calculator'!$H$13),IF($K107&lt;=0.005,99999,'Debt Snowball Calculator'!$H$14),IF($N107&lt;=0.005,99999,'Debt Snowball Calculator'!$H$15),IF($Q107&lt;=0.005,99999,'Debt Snowball Calculator'!$H$16),IF($T107&lt;=0.005,99999,'Debt Snowball Calculator'!$H$17),IF($W107&lt;=0.005,99999,'Debt Snowball Calculator'!$H$18),IF($Z107&lt;=0.005,99999,'Debt Snowball Calculator'!$H$19),IF($AC107&lt;=0.005,99999,'Debt Snowball Calculator'!$H$20),IF($AF107&lt;=0.005,99999,'Debt Snowball Calculator'!$H$21),IF($AI107&lt;=0.005,99999,'Debt Snowball Calculator'!$H$22)))</f>
        <v/>
      </c>
      <c r="E108" s="17" t="str">
        <f aca="false">IF($A108="","",IF($D108&gt;=99999,"— All Paid Off —",INDEX('Debt Snowball Calculator'!$C$13:$C$22,MATCH($D108,'Debt Snowball Calculator'!$H$13:$H$22,0))))</f>
        <v/>
      </c>
      <c r="F108" s="44" t="str">
        <f aca="false">IF($A108="","",IF($H107&lt;=0.005,0,MIN('Debt Snowball Calculator'!$F$13,$H107+G108)+IF('Debt Snowball Calculator'!$H$13=$D108,MIN($C108,MAX($H107-(MIN('Debt Snowball Calculator'!$F$13,$H107+G108)-G108),0)),0)))</f>
        <v/>
      </c>
      <c r="G108" s="44" t="str">
        <f aca="false">IF($A108="","",$H107*('Debt Snowball Calculator'!$E$13/12))</f>
        <v/>
      </c>
      <c r="H108" s="44" t="str">
        <f aca="false">IF($A108="","",MAX($H107-(F108-G108),0))</f>
        <v/>
      </c>
      <c r="I108" s="44" t="str">
        <f aca="false">IF($A108="","",IF($K107&lt;=0.005,0,MIN('Debt Snowball Calculator'!$F$14,$K107+J108)+IF('Debt Snowball Calculator'!$H$14=$D108,MIN($C108,MAX($K107-(MIN('Debt Snowball Calculator'!$F$14,$K107+J108)-J108),0)),0)))</f>
        <v/>
      </c>
      <c r="J108" s="44" t="str">
        <f aca="false">IF($A108="","",$K107*('Debt Snowball Calculator'!$E$14/12))</f>
        <v/>
      </c>
      <c r="K108" s="44" t="str">
        <f aca="false">IF($A108="","",MAX($K107-(I108-J108),0))</f>
        <v/>
      </c>
      <c r="L108" s="44" t="str">
        <f aca="false">IF($A108="","",IF($N107&lt;=0.005,0,MIN('Debt Snowball Calculator'!$F$15,$N107+M108)+IF('Debt Snowball Calculator'!$H$15=$D108,MIN($C108,MAX($N107-(MIN('Debt Snowball Calculator'!$F$15,$N107+M108)-M108),0)),0)))</f>
        <v/>
      </c>
      <c r="M108" s="44" t="str">
        <f aca="false">IF($A108="","",$N107*('Debt Snowball Calculator'!$E$15/12))</f>
        <v/>
      </c>
      <c r="N108" s="44" t="str">
        <f aca="false">IF($A108="","",MAX($N107-(L108-M108),0))</f>
        <v/>
      </c>
      <c r="O108" s="44" t="str">
        <f aca="false">IF($A108="","",IF($Q107&lt;=0.005,0,MIN('Debt Snowball Calculator'!$F$16,$Q107+P108)+IF('Debt Snowball Calculator'!$H$16=$D108,MIN($C108,MAX($Q107-(MIN('Debt Snowball Calculator'!$F$16,$Q107+P108)-P108),0)),0)))</f>
        <v/>
      </c>
      <c r="P108" s="44" t="str">
        <f aca="false">IF($A108="","",$Q107*('Debt Snowball Calculator'!$E$16/12))</f>
        <v/>
      </c>
      <c r="Q108" s="44" t="str">
        <f aca="false">IF($A108="","",MAX($Q107-(O108-P108),0))</f>
        <v/>
      </c>
      <c r="R108" s="44" t="str">
        <f aca="false">IF($A108="","",IF($T107&lt;=0.005,0,MIN('Debt Snowball Calculator'!$F$17,$T107+S108)+IF('Debt Snowball Calculator'!$H$17=$D108,MIN($C108,MAX($T107-(MIN('Debt Snowball Calculator'!$F$17,$T107+S108)-S108),0)),0)))</f>
        <v/>
      </c>
      <c r="S108" s="44" t="str">
        <f aca="false">IF($A108="","",$T107*('Debt Snowball Calculator'!$E$17/12))</f>
        <v/>
      </c>
      <c r="T108" s="44" t="str">
        <f aca="false">IF($A108="","",MAX($T107-(R108-S108),0))</f>
        <v/>
      </c>
      <c r="U108" s="44" t="str">
        <f aca="false">IF($A108="","",IF($W107&lt;=0.005,0,MIN('Debt Snowball Calculator'!$F$18,$W107+V108)+IF('Debt Snowball Calculator'!$H$18=$D108,MIN($C108,MAX($W107-(MIN('Debt Snowball Calculator'!$F$18,$W107+V108)-V108),0)),0)))</f>
        <v/>
      </c>
      <c r="V108" s="44" t="str">
        <f aca="false">IF($A108="","",$W107*('Debt Snowball Calculator'!$E$18/12))</f>
        <v/>
      </c>
      <c r="W108" s="44" t="str">
        <f aca="false">IF($A108="","",MAX($W107-(U108-V108),0))</f>
        <v/>
      </c>
      <c r="X108" s="44" t="str">
        <f aca="false">IF($A108="","",IF($Z107&lt;=0.005,0,MIN('Debt Snowball Calculator'!$F$19,$Z107+Y108)+IF('Debt Snowball Calculator'!$H$19=$D108,MIN($C108,MAX($Z107-(MIN('Debt Snowball Calculator'!$F$19,$Z107+Y108)-Y108),0)),0)))</f>
        <v/>
      </c>
      <c r="Y108" s="44" t="str">
        <f aca="false">IF($A108="","",$Z107*('Debt Snowball Calculator'!$E$19/12))</f>
        <v/>
      </c>
      <c r="Z108" s="44" t="str">
        <f aca="false">IF($A108="","",MAX($Z107-(X108-Y108),0))</f>
        <v/>
      </c>
      <c r="AA108" s="44" t="str">
        <f aca="false">IF($A108="","",IF($AC107&lt;=0.005,0,MIN('Debt Snowball Calculator'!$F$20,$AC107+AB108)+IF('Debt Snowball Calculator'!$H$20=$D108,MIN($C108,MAX($AC107-(MIN('Debt Snowball Calculator'!$F$20,$AC107+AB108)-AB108),0)),0)))</f>
        <v/>
      </c>
      <c r="AB108" s="44" t="str">
        <f aca="false">IF($A108="","",$AC107*('Debt Snowball Calculator'!$E$20/12))</f>
        <v/>
      </c>
      <c r="AC108" s="44" t="str">
        <f aca="false">IF($A108="","",MAX($AC107-(AA108-AB108),0))</f>
        <v/>
      </c>
      <c r="AD108" s="44" t="str">
        <f aca="false">IF($A108="","",IF($AF107&lt;=0.005,0,MIN('Debt Snowball Calculator'!$F$21,$AF107+AE108)+IF('Debt Snowball Calculator'!$H$21=$D108,MIN($C108,MAX($AF107-(MIN('Debt Snowball Calculator'!$F$21,$AF107+AE108)-AE108),0)),0)))</f>
        <v/>
      </c>
      <c r="AE108" s="44" t="str">
        <f aca="false">IF($A108="","",$AF107*('Debt Snowball Calculator'!$E$21/12))</f>
        <v/>
      </c>
      <c r="AF108" s="44" t="str">
        <f aca="false">IF($A108="","",MAX($AF107-(AD108-AE108),0))</f>
        <v/>
      </c>
      <c r="AG108" s="44" t="str">
        <f aca="false">IF($A108="","",IF($AI107&lt;=0.005,0,MIN('Debt Snowball Calculator'!$F$22,$AI107+AH108)+IF('Debt Snowball Calculator'!$H$22=$D108,MIN($C108,MAX($AI107-(MIN('Debt Snowball Calculator'!$F$22,$AI107+AH108)-AH108),0)),0)))</f>
        <v/>
      </c>
      <c r="AH108" s="44" t="str">
        <f aca="false">IF($A108="","",$AI107*('Debt Snowball Calculator'!$E$22/12))</f>
        <v/>
      </c>
      <c r="AI108" s="44" t="str">
        <f aca="false">IF($A108="","",MAX($AI107-(AG108-AH108),0))</f>
        <v/>
      </c>
      <c r="AJ108" s="44" t="str">
        <f aca="false">IF($A108="","",F108+I108+L108+O108+R108+U108+X108+AA108+AD108+AG108)</f>
        <v/>
      </c>
      <c r="AK108" s="44" t="str">
        <f aca="false">IF($A108="","",G108+J108+M108+P108+S108+V108+Y108+AB108+AE108+AH108)</f>
        <v/>
      </c>
      <c r="AL108" s="44" t="str">
        <f aca="false">IF($A108="","",H108+K108+N108+Q108+T108+W108+Z108+AC108+AF108+AI108)</f>
        <v/>
      </c>
    </row>
    <row r="109" customFormat="false" ht="15" hidden="false" customHeight="false" outlineLevel="0" collapsed="false">
      <c r="A109" s="36" t="str">
        <f aca="false">IF($A108="","",IF(AND(ISNUMBER($AL108),$AL108&gt;0.005),$A108+1,""))</f>
        <v/>
      </c>
      <c r="B109" s="37" t="str">
        <f aca="false">IF($A109="","",EDATE('Debt Snowball Calculator'!$C$8,$A109-1))</f>
        <v/>
      </c>
      <c r="C109" s="43" t="str">
        <f aca="false">IF($A109="","",'Debt Snowball Calculator'!$C$7+IF($H108&lt;=0.005,'Debt Snowball Calculator'!$F$13,0)+IF($K108&lt;=0.005,'Debt Snowball Calculator'!$F$14,0)+IF($N108&lt;=0.005,'Debt Snowball Calculator'!$F$15,0)+IF($Q108&lt;=0.005,'Debt Snowball Calculator'!$F$16,0)+IF($T108&lt;=0.005,'Debt Snowball Calculator'!$F$17,0)+IF($W108&lt;=0.005,'Debt Snowball Calculator'!$F$18,0)+IF($Z108&lt;=0.005,'Debt Snowball Calculator'!$F$19,0)+IF($AC108&lt;=0.005,'Debt Snowball Calculator'!$F$20,0)+IF($AF108&lt;=0.005,'Debt Snowball Calculator'!$F$21,0)+IF($AI108&lt;=0.005,'Debt Snowball Calculator'!$F$22,0))</f>
        <v/>
      </c>
      <c r="D109" s="36" t="str">
        <f aca="false">IF($A109="","",MIN(IF($H108&lt;=0.005,99999,'Debt Snowball Calculator'!$H$13),IF($K108&lt;=0.005,99999,'Debt Snowball Calculator'!$H$14),IF($N108&lt;=0.005,99999,'Debt Snowball Calculator'!$H$15),IF($Q108&lt;=0.005,99999,'Debt Snowball Calculator'!$H$16),IF($T108&lt;=0.005,99999,'Debt Snowball Calculator'!$H$17),IF($W108&lt;=0.005,99999,'Debt Snowball Calculator'!$H$18),IF($Z108&lt;=0.005,99999,'Debt Snowball Calculator'!$H$19),IF($AC108&lt;=0.005,99999,'Debt Snowball Calculator'!$H$20),IF($AF108&lt;=0.005,99999,'Debt Snowball Calculator'!$H$21),IF($AI108&lt;=0.005,99999,'Debt Snowball Calculator'!$H$22)))</f>
        <v/>
      </c>
      <c r="E109" s="10" t="str">
        <f aca="false">IF($A109="","",IF($D109&gt;=99999,"— All Paid Off —",INDEX('Debt Snowball Calculator'!$C$13:$C$22,MATCH($D109,'Debt Snowball Calculator'!$H$13:$H$22,0))))</f>
        <v/>
      </c>
      <c r="F109" s="43" t="str">
        <f aca="false">IF($A109="","",IF($H108&lt;=0.005,0,MIN('Debt Snowball Calculator'!$F$13,$H108+G109)+IF('Debt Snowball Calculator'!$H$13=$D109,MIN($C109,MAX($H108-(MIN('Debt Snowball Calculator'!$F$13,$H108+G109)-G109),0)),0)))</f>
        <v/>
      </c>
      <c r="G109" s="43" t="str">
        <f aca="false">IF($A109="","",$H108*('Debt Snowball Calculator'!$E$13/12))</f>
        <v/>
      </c>
      <c r="H109" s="43" t="str">
        <f aca="false">IF($A109="","",MAX($H108-(F109-G109),0))</f>
        <v/>
      </c>
      <c r="I109" s="43" t="str">
        <f aca="false">IF($A109="","",IF($K108&lt;=0.005,0,MIN('Debt Snowball Calculator'!$F$14,$K108+J109)+IF('Debt Snowball Calculator'!$H$14=$D109,MIN($C109,MAX($K108-(MIN('Debt Snowball Calculator'!$F$14,$K108+J109)-J109),0)),0)))</f>
        <v/>
      </c>
      <c r="J109" s="43" t="str">
        <f aca="false">IF($A109="","",$K108*('Debt Snowball Calculator'!$E$14/12))</f>
        <v/>
      </c>
      <c r="K109" s="43" t="str">
        <f aca="false">IF($A109="","",MAX($K108-(I109-J109),0))</f>
        <v/>
      </c>
      <c r="L109" s="43" t="str">
        <f aca="false">IF($A109="","",IF($N108&lt;=0.005,0,MIN('Debt Snowball Calculator'!$F$15,$N108+M109)+IF('Debt Snowball Calculator'!$H$15=$D109,MIN($C109,MAX($N108-(MIN('Debt Snowball Calculator'!$F$15,$N108+M109)-M109),0)),0)))</f>
        <v/>
      </c>
      <c r="M109" s="43" t="str">
        <f aca="false">IF($A109="","",$N108*('Debt Snowball Calculator'!$E$15/12))</f>
        <v/>
      </c>
      <c r="N109" s="43" t="str">
        <f aca="false">IF($A109="","",MAX($N108-(L109-M109),0))</f>
        <v/>
      </c>
      <c r="O109" s="43" t="str">
        <f aca="false">IF($A109="","",IF($Q108&lt;=0.005,0,MIN('Debt Snowball Calculator'!$F$16,$Q108+P109)+IF('Debt Snowball Calculator'!$H$16=$D109,MIN($C109,MAX($Q108-(MIN('Debt Snowball Calculator'!$F$16,$Q108+P109)-P109),0)),0)))</f>
        <v/>
      </c>
      <c r="P109" s="43" t="str">
        <f aca="false">IF($A109="","",$Q108*('Debt Snowball Calculator'!$E$16/12))</f>
        <v/>
      </c>
      <c r="Q109" s="43" t="str">
        <f aca="false">IF($A109="","",MAX($Q108-(O109-P109),0))</f>
        <v/>
      </c>
      <c r="R109" s="43" t="str">
        <f aca="false">IF($A109="","",IF($T108&lt;=0.005,0,MIN('Debt Snowball Calculator'!$F$17,$T108+S109)+IF('Debt Snowball Calculator'!$H$17=$D109,MIN($C109,MAX($T108-(MIN('Debt Snowball Calculator'!$F$17,$T108+S109)-S109),0)),0)))</f>
        <v/>
      </c>
      <c r="S109" s="43" t="str">
        <f aca="false">IF($A109="","",$T108*('Debt Snowball Calculator'!$E$17/12))</f>
        <v/>
      </c>
      <c r="T109" s="43" t="str">
        <f aca="false">IF($A109="","",MAX($T108-(R109-S109),0))</f>
        <v/>
      </c>
      <c r="U109" s="43" t="str">
        <f aca="false">IF($A109="","",IF($W108&lt;=0.005,0,MIN('Debt Snowball Calculator'!$F$18,$W108+V109)+IF('Debt Snowball Calculator'!$H$18=$D109,MIN($C109,MAX($W108-(MIN('Debt Snowball Calculator'!$F$18,$W108+V109)-V109),0)),0)))</f>
        <v/>
      </c>
      <c r="V109" s="43" t="str">
        <f aca="false">IF($A109="","",$W108*('Debt Snowball Calculator'!$E$18/12))</f>
        <v/>
      </c>
      <c r="W109" s="43" t="str">
        <f aca="false">IF($A109="","",MAX($W108-(U109-V109),0))</f>
        <v/>
      </c>
      <c r="X109" s="43" t="str">
        <f aca="false">IF($A109="","",IF($Z108&lt;=0.005,0,MIN('Debt Snowball Calculator'!$F$19,$Z108+Y109)+IF('Debt Snowball Calculator'!$H$19=$D109,MIN($C109,MAX($Z108-(MIN('Debt Snowball Calculator'!$F$19,$Z108+Y109)-Y109),0)),0)))</f>
        <v/>
      </c>
      <c r="Y109" s="43" t="str">
        <f aca="false">IF($A109="","",$Z108*('Debt Snowball Calculator'!$E$19/12))</f>
        <v/>
      </c>
      <c r="Z109" s="43" t="str">
        <f aca="false">IF($A109="","",MAX($Z108-(X109-Y109),0))</f>
        <v/>
      </c>
      <c r="AA109" s="43" t="str">
        <f aca="false">IF($A109="","",IF($AC108&lt;=0.005,0,MIN('Debt Snowball Calculator'!$F$20,$AC108+AB109)+IF('Debt Snowball Calculator'!$H$20=$D109,MIN($C109,MAX($AC108-(MIN('Debt Snowball Calculator'!$F$20,$AC108+AB109)-AB109),0)),0)))</f>
        <v/>
      </c>
      <c r="AB109" s="43" t="str">
        <f aca="false">IF($A109="","",$AC108*('Debt Snowball Calculator'!$E$20/12))</f>
        <v/>
      </c>
      <c r="AC109" s="43" t="str">
        <f aca="false">IF($A109="","",MAX($AC108-(AA109-AB109),0))</f>
        <v/>
      </c>
      <c r="AD109" s="43" t="str">
        <f aca="false">IF($A109="","",IF($AF108&lt;=0.005,0,MIN('Debt Snowball Calculator'!$F$21,$AF108+AE109)+IF('Debt Snowball Calculator'!$H$21=$D109,MIN($C109,MAX($AF108-(MIN('Debt Snowball Calculator'!$F$21,$AF108+AE109)-AE109),0)),0)))</f>
        <v/>
      </c>
      <c r="AE109" s="43" t="str">
        <f aca="false">IF($A109="","",$AF108*('Debt Snowball Calculator'!$E$21/12))</f>
        <v/>
      </c>
      <c r="AF109" s="43" t="str">
        <f aca="false">IF($A109="","",MAX($AF108-(AD109-AE109),0))</f>
        <v/>
      </c>
      <c r="AG109" s="43" t="str">
        <f aca="false">IF($A109="","",IF($AI108&lt;=0.005,0,MIN('Debt Snowball Calculator'!$F$22,$AI108+AH109)+IF('Debt Snowball Calculator'!$H$22=$D109,MIN($C109,MAX($AI108-(MIN('Debt Snowball Calculator'!$F$22,$AI108+AH109)-AH109),0)),0)))</f>
        <v/>
      </c>
      <c r="AH109" s="43" t="str">
        <f aca="false">IF($A109="","",$AI108*('Debt Snowball Calculator'!$E$22/12))</f>
        <v/>
      </c>
      <c r="AI109" s="43" t="str">
        <f aca="false">IF($A109="","",MAX($AI108-(AG109-AH109),0))</f>
        <v/>
      </c>
      <c r="AJ109" s="43" t="str">
        <f aca="false">IF($A109="","",F109+I109+L109+O109+R109+U109+X109+AA109+AD109+AG109)</f>
        <v/>
      </c>
      <c r="AK109" s="43" t="str">
        <f aca="false">IF($A109="","",G109+J109+M109+P109+S109+V109+Y109+AB109+AE109+AH109)</f>
        <v/>
      </c>
      <c r="AL109" s="43" t="str">
        <f aca="false">IF($A109="","",H109+K109+N109+Q109+T109+W109+Z109+AC109+AF109+AI109)</f>
        <v/>
      </c>
    </row>
    <row r="110" customFormat="false" ht="15" hidden="false" customHeight="false" outlineLevel="0" collapsed="false">
      <c r="A110" s="39" t="str">
        <f aca="false">IF($A109="","",IF(AND(ISNUMBER($AL109),$AL109&gt;0.005),$A109+1,""))</f>
        <v/>
      </c>
      <c r="B110" s="40" t="str">
        <f aca="false">IF($A110="","",EDATE('Debt Snowball Calculator'!$C$8,$A110-1))</f>
        <v/>
      </c>
      <c r="C110" s="44" t="str">
        <f aca="false">IF($A110="","",'Debt Snowball Calculator'!$C$7+IF($H109&lt;=0.005,'Debt Snowball Calculator'!$F$13,0)+IF($K109&lt;=0.005,'Debt Snowball Calculator'!$F$14,0)+IF($N109&lt;=0.005,'Debt Snowball Calculator'!$F$15,0)+IF($Q109&lt;=0.005,'Debt Snowball Calculator'!$F$16,0)+IF($T109&lt;=0.005,'Debt Snowball Calculator'!$F$17,0)+IF($W109&lt;=0.005,'Debt Snowball Calculator'!$F$18,0)+IF($Z109&lt;=0.005,'Debt Snowball Calculator'!$F$19,0)+IF($AC109&lt;=0.005,'Debt Snowball Calculator'!$F$20,0)+IF($AF109&lt;=0.005,'Debt Snowball Calculator'!$F$21,0)+IF($AI109&lt;=0.005,'Debt Snowball Calculator'!$F$22,0))</f>
        <v/>
      </c>
      <c r="D110" s="39" t="str">
        <f aca="false">IF($A110="","",MIN(IF($H109&lt;=0.005,99999,'Debt Snowball Calculator'!$H$13),IF($K109&lt;=0.005,99999,'Debt Snowball Calculator'!$H$14),IF($N109&lt;=0.005,99999,'Debt Snowball Calculator'!$H$15),IF($Q109&lt;=0.005,99999,'Debt Snowball Calculator'!$H$16),IF($T109&lt;=0.005,99999,'Debt Snowball Calculator'!$H$17),IF($W109&lt;=0.005,99999,'Debt Snowball Calculator'!$H$18),IF($Z109&lt;=0.005,99999,'Debt Snowball Calculator'!$H$19),IF($AC109&lt;=0.005,99999,'Debt Snowball Calculator'!$H$20),IF($AF109&lt;=0.005,99999,'Debt Snowball Calculator'!$H$21),IF($AI109&lt;=0.005,99999,'Debt Snowball Calculator'!$H$22)))</f>
        <v/>
      </c>
      <c r="E110" s="17" t="str">
        <f aca="false">IF($A110="","",IF($D110&gt;=99999,"— All Paid Off —",INDEX('Debt Snowball Calculator'!$C$13:$C$22,MATCH($D110,'Debt Snowball Calculator'!$H$13:$H$22,0))))</f>
        <v/>
      </c>
      <c r="F110" s="44" t="str">
        <f aca="false">IF($A110="","",IF($H109&lt;=0.005,0,MIN('Debt Snowball Calculator'!$F$13,$H109+G110)+IF('Debt Snowball Calculator'!$H$13=$D110,MIN($C110,MAX($H109-(MIN('Debt Snowball Calculator'!$F$13,$H109+G110)-G110),0)),0)))</f>
        <v/>
      </c>
      <c r="G110" s="44" t="str">
        <f aca="false">IF($A110="","",$H109*('Debt Snowball Calculator'!$E$13/12))</f>
        <v/>
      </c>
      <c r="H110" s="44" t="str">
        <f aca="false">IF($A110="","",MAX($H109-(F110-G110),0))</f>
        <v/>
      </c>
      <c r="I110" s="44" t="str">
        <f aca="false">IF($A110="","",IF($K109&lt;=0.005,0,MIN('Debt Snowball Calculator'!$F$14,$K109+J110)+IF('Debt Snowball Calculator'!$H$14=$D110,MIN($C110,MAX($K109-(MIN('Debt Snowball Calculator'!$F$14,$K109+J110)-J110),0)),0)))</f>
        <v/>
      </c>
      <c r="J110" s="44" t="str">
        <f aca="false">IF($A110="","",$K109*('Debt Snowball Calculator'!$E$14/12))</f>
        <v/>
      </c>
      <c r="K110" s="44" t="str">
        <f aca="false">IF($A110="","",MAX($K109-(I110-J110),0))</f>
        <v/>
      </c>
      <c r="L110" s="44" t="str">
        <f aca="false">IF($A110="","",IF($N109&lt;=0.005,0,MIN('Debt Snowball Calculator'!$F$15,$N109+M110)+IF('Debt Snowball Calculator'!$H$15=$D110,MIN($C110,MAX($N109-(MIN('Debt Snowball Calculator'!$F$15,$N109+M110)-M110),0)),0)))</f>
        <v/>
      </c>
      <c r="M110" s="44" t="str">
        <f aca="false">IF($A110="","",$N109*('Debt Snowball Calculator'!$E$15/12))</f>
        <v/>
      </c>
      <c r="N110" s="44" t="str">
        <f aca="false">IF($A110="","",MAX($N109-(L110-M110),0))</f>
        <v/>
      </c>
      <c r="O110" s="44" t="str">
        <f aca="false">IF($A110="","",IF($Q109&lt;=0.005,0,MIN('Debt Snowball Calculator'!$F$16,$Q109+P110)+IF('Debt Snowball Calculator'!$H$16=$D110,MIN($C110,MAX($Q109-(MIN('Debt Snowball Calculator'!$F$16,$Q109+P110)-P110),0)),0)))</f>
        <v/>
      </c>
      <c r="P110" s="44" t="str">
        <f aca="false">IF($A110="","",$Q109*('Debt Snowball Calculator'!$E$16/12))</f>
        <v/>
      </c>
      <c r="Q110" s="44" t="str">
        <f aca="false">IF($A110="","",MAX($Q109-(O110-P110),0))</f>
        <v/>
      </c>
      <c r="R110" s="44" t="str">
        <f aca="false">IF($A110="","",IF($T109&lt;=0.005,0,MIN('Debt Snowball Calculator'!$F$17,$T109+S110)+IF('Debt Snowball Calculator'!$H$17=$D110,MIN($C110,MAX($T109-(MIN('Debt Snowball Calculator'!$F$17,$T109+S110)-S110),0)),0)))</f>
        <v/>
      </c>
      <c r="S110" s="44" t="str">
        <f aca="false">IF($A110="","",$T109*('Debt Snowball Calculator'!$E$17/12))</f>
        <v/>
      </c>
      <c r="T110" s="44" t="str">
        <f aca="false">IF($A110="","",MAX($T109-(R110-S110),0))</f>
        <v/>
      </c>
      <c r="U110" s="44" t="str">
        <f aca="false">IF($A110="","",IF($W109&lt;=0.005,0,MIN('Debt Snowball Calculator'!$F$18,$W109+V110)+IF('Debt Snowball Calculator'!$H$18=$D110,MIN($C110,MAX($W109-(MIN('Debt Snowball Calculator'!$F$18,$W109+V110)-V110),0)),0)))</f>
        <v/>
      </c>
      <c r="V110" s="44" t="str">
        <f aca="false">IF($A110="","",$W109*('Debt Snowball Calculator'!$E$18/12))</f>
        <v/>
      </c>
      <c r="W110" s="44" t="str">
        <f aca="false">IF($A110="","",MAX($W109-(U110-V110),0))</f>
        <v/>
      </c>
      <c r="X110" s="44" t="str">
        <f aca="false">IF($A110="","",IF($Z109&lt;=0.005,0,MIN('Debt Snowball Calculator'!$F$19,$Z109+Y110)+IF('Debt Snowball Calculator'!$H$19=$D110,MIN($C110,MAX($Z109-(MIN('Debt Snowball Calculator'!$F$19,$Z109+Y110)-Y110),0)),0)))</f>
        <v/>
      </c>
      <c r="Y110" s="44" t="str">
        <f aca="false">IF($A110="","",$Z109*('Debt Snowball Calculator'!$E$19/12))</f>
        <v/>
      </c>
      <c r="Z110" s="44" t="str">
        <f aca="false">IF($A110="","",MAX($Z109-(X110-Y110),0))</f>
        <v/>
      </c>
      <c r="AA110" s="44" t="str">
        <f aca="false">IF($A110="","",IF($AC109&lt;=0.005,0,MIN('Debt Snowball Calculator'!$F$20,$AC109+AB110)+IF('Debt Snowball Calculator'!$H$20=$D110,MIN($C110,MAX($AC109-(MIN('Debt Snowball Calculator'!$F$20,$AC109+AB110)-AB110),0)),0)))</f>
        <v/>
      </c>
      <c r="AB110" s="44" t="str">
        <f aca="false">IF($A110="","",$AC109*('Debt Snowball Calculator'!$E$20/12))</f>
        <v/>
      </c>
      <c r="AC110" s="44" t="str">
        <f aca="false">IF($A110="","",MAX($AC109-(AA110-AB110),0))</f>
        <v/>
      </c>
      <c r="AD110" s="44" t="str">
        <f aca="false">IF($A110="","",IF($AF109&lt;=0.005,0,MIN('Debt Snowball Calculator'!$F$21,$AF109+AE110)+IF('Debt Snowball Calculator'!$H$21=$D110,MIN($C110,MAX($AF109-(MIN('Debt Snowball Calculator'!$F$21,$AF109+AE110)-AE110),0)),0)))</f>
        <v/>
      </c>
      <c r="AE110" s="44" t="str">
        <f aca="false">IF($A110="","",$AF109*('Debt Snowball Calculator'!$E$21/12))</f>
        <v/>
      </c>
      <c r="AF110" s="44" t="str">
        <f aca="false">IF($A110="","",MAX($AF109-(AD110-AE110),0))</f>
        <v/>
      </c>
      <c r="AG110" s="44" t="str">
        <f aca="false">IF($A110="","",IF($AI109&lt;=0.005,0,MIN('Debt Snowball Calculator'!$F$22,$AI109+AH110)+IF('Debt Snowball Calculator'!$H$22=$D110,MIN($C110,MAX($AI109-(MIN('Debt Snowball Calculator'!$F$22,$AI109+AH110)-AH110),0)),0)))</f>
        <v/>
      </c>
      <c r="AH110" s="44" t="str">
        <f aca="false">IF($A110="","",$AI109*('Debt Snowball Calculator'!$E$22/12))</f>
        <v/>
      </c>
      <c r="AI110" s="44" t="str">
        <f aca="false">IF($A110="","",MAX($AI109-(AG110-AH110),0))</f>
        <v/>
      </c>
      <c r="AJ110" s="44" t="str">
        <f aca="false">IF($A110="","",F110+I110+L110+O110+R110+U110+X110+AA110+AD110+AG110)</f>
        <v/>
      </c>
      <c r="AK110" s="44" t="str">
        <f aca="false">IF($A110="","",G110+J110+M110+P110+S110+V110+Y110+AB110+AE110+AH110)</f>
        <v/>
      </c>
      <c r="AL110" s="44" t="str">
        <f aca="false">IF($A110="","",H110+K110+N110+Q110+T110+W110+Z110+AC110+AF110+AI110)</f>
        <v/>
      </c>
    </row>
    <row r="111" customFormat="false" ht="15" hidden="false" customHeight="false" outlineLevel="0" collapsed="false">
      <c r="A111" s="36" t="str">
        <f aca="false">IF($A110="","",IF(AND(ISNUMBER($AL110),$AL110&gt;0.005),$A110+1,""))</f>
        <v/>
      </c>
      <c r="B111" s="37" t="str">
        <f aca="false">IF($A111="","",EDATE('Debt Snowball Calculator'!$C$8,$A111-1))</f>
        <v/>
      </c>
      <c r="C111" s="43" t="str">
        <f aca="false">IF($A111="","",'Debt Snowball Calculator'!$C$7+IF($H110&lt;=0.005,'Debt Snowball Calculator'!$F$13,0)+IF($K110&lt;=0.005,'Debt Snowball Calculator'!$F$14,0)+IF($N110&lt;=0.005,'Debt Snowball Calculator'!$F$15,0)+IF($Q110&lt;=0.005,'Debt Snowball Calculator'!$F$16,0)+IF($T110&lt;=0.005,'Debt Snowball Calculator'!$F$17,0)+IF($W110&lt;=0.005,'Debt Snowball Calculator'!$F$18,0)+IF($Z110&lt;=0.005,'Debt Snowball Calculator'!$F$19,0)+IF($AC110&lt;=0.005,'Debt Snowball Calculator'!$F$20,0)+IF($AF110&lt;=0.005,'Debt Snowball Calculator'!$F$21,0)+IF($AI110&lt;=0.005,'Debt Snowball Calculator'!$F$22,0))</f>
        <v/>
      </c>
      <c r="D111" s="36" t="str">
        <f aca="false">IF($A111="","",MIN(IF($H110&lt;=0.005,99999,'Debt Snowball Calculator'!$H$13),IF($K110&lt;=0.005,99999,'Debt Snowball Calculator'!$H$14),IF($N110&lt;=0.005,99999,'Debt Snowball Calculator'!$H$15),IF($Q110&lt;=0.005,99999,'Debt Snowball Calculator'!$H$16),IF($T110&lt;=0.005,99999,'Debt Snowball Calculator'!$H$17),IF($W110&lt;=0.005,99999,'Debt Snowball Calculator'!$H$18),IF($Z110&lt;=0.005,99999,'Debt Snowball Calculator'!$H$19),IF($AC110&lt;=0.005,99999,'Debt Snowball Calculator'!$H$20),IF($AF110&lt;=0.005,99999,'Debt Snowball Calculator'!$H$21),IF($AI110&lt;=0.005,99999,'Debt Snowball Calculator'!$H$22)))</f>
        <v/>
      </c>
      <c r="E111" s="10" t="str">
        <f aca="false">IF($A111="","",IF($D111&gt;=99999,"— All Paid Off —",INDEX('Debt Snowball Calculator'!$C$13:$C$22,MATCH($D111,'Debt Snowball Calculator'!$H$13:$H$22,0))))</f>
        <v/>
      </c>
      <c r="F111" s="43" t="str">
        <f aca="false">IF($A111="","",IF($H110&lt;=0.005,0,MIN('Debt Snowball Calculator'!$F$13,$H110+G111)+IF('Debt Snowball Calculator'!$H$13=$D111,MIN($C111,MAX($H110-(MIN('Debt Snowball Calculator'!$F$13,$H110+G111)-G111),0)),0)))</f>
        <v/>
      </c>
      <c r="G111" s="43" t="str">
        <f aca="false">IF($A111="","",$H110*('Debt Snowball Calculator'!$E$13/12))</f>
        <v/>
      </c>
      <c r="H111" s="43" t="str">
        <f aca="false">IF($A111="","",MAX($H110-(F111-G111),0))</f>
        <v/>
      </c>
      <c r="I111" s="43" t="str">
        <f aca="false">IF($A111="","",IF($K110&lt;=0.005,0,MIN('Debt Snowball Calculator'!$F$14,$K110+J111)+IF('Debt Snowball Calculator'!$H$14=$D111,MIN($C111,MAX($K110-(MIN('Debt Snowball Calculator'!$F$14,$K110+J111)-J111),0)),0)))</f>
        <v/>
      </c>
      <c r="J111" s="43" t="str">
        <f aca="false">IF($A111="","",$K110*('Debt Snowball Calculator'!$E$14/12))</f>
        <v/>
      </c>
      <c r="K111" s="43" t="str">
        <f aca="false">IF($A111="","",MAX($K110-(I111-J111),0))</f>
        <v/>
      </c>
      <c r="L111" s="43" t="str">
        <f aca="false">IF($A111="","",IF($N110&lt;=0.005,0,MIN('Debt Snowball Calculator'!$F$15,$N110+M111)+IF('Debt Snowball Calculator'!$H$15=$D111,MIN($C111,MAX($N110-(MIN('Debt Snowball Calculator'!$F$15,$N110+M111)-M111),0)),0)))</f>
        <v/>
      </c>
      <c r="M111" s="43" t="str">
        <f aca="false">IF($A111="","",$N110*('Debt Snowball Calculator'!$E$15/12))</f>
        <v/>
      </c>
      <c r="N111" s="43" t="str">
        <f aca="false">IF($A111="","",MAX($N110-(L111-M111),0))</f>
        <v/>
      </c>
      <c r="O111" s="43" t="str">
        <f aca="false">IF($A111="","",IF($Q110&lt;=0.005,0,MIN('Debt Snowball Calculator'!$F$16,$Q110+P111)+IF('Debt Snowball Calculator'!$H$16=$D111,MIN($C111,MAX($Q110-(MIN('Debt Snowball Calculator'!$F$16,$Q110+P111)-P111),0)),0)))</f>
        <v/>
      </c>
      <c r="P111" s="43" t="str">
        <f aca="false">IF($A111="","",$Q110*('Debt Snowball Calculator'!$E$16/12))</f>
        <v/>
      </c>
      <c r="Q111" s="43" t="str">
        <f aca="false">IF($A111="","",MAX($Q110-(O111-P111),0))</f>
        <v/>
      </c>
      <c r="R111" s="43" t="str">
        <f aca="false">IF($A111="","",IF($T110&lt;=0.005,0,MIN('Debt Snowball Calculator'!$F$17,$T110+S111)+IF('Debt Snowball Calculator'!$H$17=$D111,MIN($C111,MAX($T110-(MIN('Debt Snowball Calculator'!$F$17,$T110+S111)-S111),0)),0)))</f>
        <v/>
      </c>
      <c r="S111" s="43" t="str">
        <f aca="false">IF($A111="","",$T110*('Debt Snowball Calculator'!$E$17/12))</f>
        <v/>
      </c>
      <c r="T111" s="43" t="str">
        <f aca="false">IF($A111="","",MAX($T110-(R111-S111),0))</f>
        <v/>
      </c>
      <c r="U111" s="43" t="str">
        <f aca="false">IF($A111="","",IF($W110&lt;=0.005,0,MIN('Debt Snowball Calculator'!$F$18,$W110+V111)+IF('Debt Snowball Calculator'!$H$18=$D111,MIN($C111,MAX($W110-(MIN('Debt Snowball Calculator'!$F$18,$W110+V111)-V111),0)),0)))</f>
        <v/>
      </c>
      <c r="V111" s="43" t="str">
        <f aca="false">IF($A111="","",$W110*('Debt Snowball Calculator'!$E$18/12))</f>
        <v/>
      </c>
      <c r="W111" s="43" t="str">
        <f aca="false">IF($A111="","",MAX($W110-(U111-V111),0))</f>
        <v/>
      </c>
      <c r="X111" s="43" t="str">
        <f aca="false">IF($A111="","",IF($Z110&lt;=0.005,0,MIN('Debt Snowball Calculator'!$F$19,$Z110+Y111)+IF('Debt Snowball Calculator'!$H$19=$D111,MIN($C111,MAX($Z110-(MIN('Debt Snowball Calculator'!$F$19,$Z110+Y111)-Y111),0)),0)))</f>
        <v/>
      </c>
      <c r="Y111" s="43" t="str">
        <f aca="false">IF($A111="","",$Z110*('Debt Snowball Calculator'!$E$19/12))</f>
        <v/>
      </c>
      <c r="Z111" s="43" t="str">
        <f aca="false">IF($A111="","",MAX($Z110-(X111-Y111),0))</f>
        <v/>
      </c>
      <c r="AA111" s="43" t="str">
        <f aca="false">IF($A111="","",IF($AC110&lt;=0.005,0,MIN('Debt Snowball Calculator'!$F$20,$AC110+AB111)+IF('Debt Snowball Calculator'!$H$20=$D111,MIN($C111,MAX($AC110-(MIN('Debt Snowball Calculator'!$F$20,$AC110+AB111)-AB111),0)),0)))</f>
        <v/>
      </c>
      <c r="AB111" s="43" t="str">
        <f aca="false">IF($A111="","",$AC110*('Debt Snowball Calculator'!$E$20/12))</f>
        <v/>
      </c>
      <c r="AC111" s="43" t="str">
        <f aca="false">IF($A111="","",MAX($AC110-(AA111-AB111),0))</f>
        <v/>
      </c>
      <c r="AD111" s="43" t="str">
        <f aca="false">IF($A111="","",IF($AF110&lt;=0.005,0,MIN('Debt Snowball Calculator'!$F$21,$AF110+AE111)+IF('Debt Snowball Calculator'!$H$21=$D111,MIN($C111,MAX($AF110-(MIN('Debt Snowball Calculator'!$F$21,$AF110+AE111)-AE111),0)),0)))</f>
        <v/>
      </c>
      <c r="AE111" s="43" t="str">
        <f aca="false">IF($A111="","",$AF110*('Debt Snowball Calculator'!$E$21/12))</f>
        <v/>
      </c>
      <c r="AF111" s="43" t="str">
        <f aca="false">IF($A111="","",MAX($AF110-(AD111-AE111),0))</f>
        <v/>
      </c>
      <c r="AG111" s="43" t="str">
        <f aca="false">IF($A111="","",IF($AI110&lt;=0.005,0,MIN('Debt Snowball Calculator'!$F$22,$AI110+AH111)+IF('Debt Snowball Calculator'!$H$22=$D111,MIN($C111,MAX($AI110-(MIN('Debt Snowball Calculator'!$F$22,$AI110+AH111)-AH111),0)),0)))</f>
        <v/>
      </c>
      <c r="AH111" s="43" t="str">
        <f aca="false">IF($A111="","",$AI110*('Debt Snowball Calculator'!$E$22/12))</f>
        <v/>
      </c>
      <c r="AI111" s="43" t="str">
        <f aca="false">IF($A111="","",MAX($AI110-(AG111-AH111),0))</f>
        <v/>
      </c>
      <c r="AJ111" s="43" t="str">
        <f aca="false">IF($A111="","",F111+I111+L111+O111+R111+U111+X111+AA111+AD111+AG111)</f>
        <v/>
      </c>
      <c r="AK111" s="43" t="str">
        <f aca="false">IF($A111="","",G111+J111+M111+P111+S111+V111+Y111+AB111+AE111+AH111)</f>
        <v/>
      </c>
      <c r="AL111" s="43" t="str">
        <f aca="false">IF($A111="","",H111+K111+N111+Q111+T111+W111+Z111+AC111+AF111+AI111)</f>
        <v/>
      </c>
    </row>
    <row r="112" customFormat="false" ht="15" hidden="false" customHeight="false" outlineLevel="0" collapsed="false">
      <c r="A112" s="39" t="str">
        <f aca="false">IF($A111="","",IF(AND(ISNUMBER($AL111),$AL111&gt;0.005),$A111+1,""))</f>
        <v/>
      </c>
      <c r="B112" s="40" t="str">
        <f aca="false">IF($A112="","",EDATE('Debt Snowball Calculator'!$C$8,$A112-1))</f>
        <v/>
      </c>
      <c r="C112" s="44" t="str">
        <f aca="false">IF($A112="","",'Debt Snowball Calculator'!$C$7+IF($H111&lt;=0.005,'Debt Snowball Calculator'!$F$13,0)+IF($K111&lt;=0.005,'Debt Snowball Calculator'!$F$14,0)+IF($N111&lt;=0.005,'Debt Snowball Calculator'!$F$15,0)+IF($Q111&lt;=0.005,'Debt Snowball Calculator'!$F$16,0)+IF($T111&lt;=0.005,'Debt Snowball Calculator'!$F$17,0)+IF($W111&lt;=0.005,'Debt Snowball Calculator'!$F$18,0)+IF($Z111&lt;=0.005,'Debt Snowball Calculator'!$F$19,0)+IF($AC111&lt;=0.005,'Debt Snowball Calculator'!$F$20,0)+IF($AF111&lt;=0.005,'Debt Snowball Calculator'!$F$21,0)+IF($AI111&lt;=0.005,'Debt Snowball Calculator'!$F$22,0))</f>
        <v/>
      </c>
      <c r="D112" s="39" t="str">
        <f aca="false">IF($A112="","",MIN(IF($H111&lt;=0.005,99999,'Debt Snowball Calculator'!$H$13),IF($K111&lt;=0.005,99999,'Debt Snowball Calculator'!$H$14),IF($N111&lt;=0.005,99999,'Debt Snowball Calculator'!$H$15),IF($Q111&lt;=0.005,99999,'Debt Snowball Calculator'!$H$16),IF($T111&lt;=0.005,99999,'Debt Snowball Calculator'!$H$17),IF($W111&lt;=0.005,99999,'Debt Snowball Calculator'!$H$18),IF($Z111&lt;=0.005,99999,'Debt Snowball Calculator'!$H$19),IF($AC111&lt;=0.005,99999,'Debt Snowball Calculator'!$H$20),IF($AF111&lt;=0.005,99999,'Debt Snowball Calculator'!$H$21),IF($AI111&lt;=0.005,99999,'Debt Snowball Calculator'!$H$22)))</f>
        <v/>
      </c>
      <c r="E112" s="17" t="str">
        <f aca="false">IF($A112="","",IF($D112&gt;=99999,"— All Paid Off —",INDEX('Debt Snowball Calculator'!$C$13:$C$22,MATCH($D112,'Debt Snowball Calculator'!$H$13:$H$22,0))))</f>
        <v/>
      </c>
      <c r="F112" s="44" t="str">
        <f aca="false">IF($A112="","",IF($H111&lt;=0.005,0,MIN('Debt Snowball Calculator'!$F$13,$H111+G112)+IF('Debt Snowball Calculator'!$H$13=$D112,MIN($C112,MAX($H111-(MIN('Debt Snowball Calculator'!$F$13,$H111+G112)-G112),0)),0)))</f>
        <v/>
      </c>
      <c r="G112" s="44" t="str">
        <f aca="false">IF($A112="","",$H111*('Debt Snowball Calculator'!$E$13/12))</f>
        <v/>
      </c>
      <c r="H112" s="44" t="str">
        <f aca="false">IF($A112="","",MAX($H111-(F112-G112),0))</f>
        <v/>
      </c>
      <c r="I112" s="44" t="str">
        <f aca="false">IF($A112="","",IF($K111&lt;=0.005,0,MIN('Debt Snowball Calculator'!$F$14,$K111+J112)+IF('Debt Snowball Calculator'!$H$14=$D112,MIN($C112,MAX($K111-(MIN('Debt Snowball Calculator'!$F$14,$K111+J112)-J112),0)),0)))</f>
        <v/>
      </c>
      <c r="J112" s="44" t="str">
        <f aca="false">IF($A112="","",$K111*('Debt Snowball Calculator'!$E$14/12))</f>
        <v/>
      </c>
      <c r="K112" s="44" t="str">
        <f aca="false">IF($A112="","",MAX($K111-(I112-J112),0))</f>
        <v/>
      </c>
      <c r="L112" s="44" t="str">
        <f aca="false">IF($A112="","",IF($N111&lt;=0.005,0,MIN('Debt Snowball Calculator'!$F$15,$N111+M112)+IF('Debt Snowball Calculator'!$H$15=$D112,MIN($C112,MAX($N111-(MIN('Debt Snowball Calculator'!$F$15,$N111+M112)-M112),0)),0)))</f>
        <v/>
      </c>
      <c r="M112" s="44" t="str">
        <f aca="false">IF($A112="","",$N111*('Debt Snowball Calculator'!$E$15/12))</f>
        <v/>
      </c>
      <c r="N112" s="44" t="str">
        <f aca="false">IF($A112="","",MAX($N111-(L112-M112),0))</f>
        <v/>
      </c>
      <c r="O112" s="44" t="str">
        <f aca="false">IF($A112="","",IF($Q111&lt;=0.005,0,MIN('Debt Snowball Calculator'!$F$16,$Q111+P112)+IF('Debt Snowball Calculator'!$H$16=$D112,MIN($C112,MAX($Q111-(MIN('Debt Snowball Calculator'!$F$16,$Q111+P112)-P112),0)),0)))</f>
        <v/>
      </c>
      <c r="P112" s="44" t="str">
        <f aca="false">IF($A112="","",$Q111*('Debt Snowball Calculator'!$E$16/12))</f>
        <v/>
      </c>
      <c r="Q112" s="44" t="str">
        <f aca="false">IF($A112="","",MAX($Q111-(O112-P112),0))</f>
        <v/>
      </c>
      <c r="R112" s="44" t="str">
        <f aca="false">IF($A112="","",IF($T111&lt;=0.005,0,MIN('Debt Snowball Calculator'!$F$17,$T111+S112)+IF('Debt Snowball Calculator'!$H$17=$D112,MIN($C112,MAX($T111-(MIN('Debt Snowball Calculator'!$F$17,$T111+S112)-S112),0)),0)))</f>
        <v/>
      </c>
      <c r="S112" s="44" t="str">
        <f aca="false">IF($A112="","",$T111*('Debt Snowball Calculator'!$E$17/12))</f>
        <v/>
      </c>
      <c r="T112" s="44" t="str">
        <f aca="false">IF($A112="","",MAX($T111-(R112-S112),0))</f>
        <v/>
      </c>
      <c r="U112" s="44" t="str">
        <f aca="false">IF($A112="","",IF($W111&lt;=0.005,0,MIN('Debt Snowball Calculator'!$F$18,$W111+V112)+IF('Debt Snowball Calculator'!$H$18=$D112,MIN($C112,MAX($W111-(MIN('Debt Snowball Calculator'!$F$18,$W111+V112)-V112),0)),0)))</f>
        <v/>
      </c>
      <c r="V112" s="44" t="str">
        <f aca="false">IF($A112="","",$W111*('Debt Snowball Calculator'!$E$18/12))</f>
        <v/>
      </c>
      <c r="W112" s="44" t="str">
        <f aca="false">IF($A112="","",MAX($W111-(U112-V112),0))</f>
        <v/>
      </c>
      <c r="X112" s="44" t="str">
        <f aca="false">IF($A112="","",IF($Z111&lt;=0.005,0,MIN('Debt Snowball Calculator'!$F$19,$Z111+Y112)+IF('Debt Snowball Calculator'!$H$19=$D112,MIN($C112,MAX($Z111-(MIN('Debt Snowball Calculator'!$F$19,$Z111+Y112)-Y112),0)),0)))</f>
        <v/>
      </c>
      <c r="Y112" s="44" t="str">
        <f aca="false">IF($A112="","",$Z111*('Debt Snowball Calculator'!$E$19/12))</f>
        <v/>
      </c>
      <c r="Z112" s="44" t="str">
        <f aca="false">IF($A112="","",MAX($Z111-(X112-Y112),0))</f>
        <v/>
      </c>
      <c r="AA112" s="44" t="str">
        <f aca="false">IF($A112="","",IF($AC111&lt;=0.005,0,MIN('Debt Snowball Calculator'!$F$20,$AC111+AB112)+IF('Debt Snowball Calculator'!$H$20=$D112,MIN($C112,MAX($AC111-(MIN('Debt Snowball Calculator'!$F$20,$AC111+AB112)-AB112),0)),0)))</f>
        <v/>
      </c>
      <c r="AB112" s="44" t="str">
        <f aca="false">IF($A112="","",$AC111*('Debt Snowball Calculator'!$E$20/12))</f>
        <v/>
      </c>
      <c r="AC112" s="44" t="str">
        <f aca="false">IF($A112="","",MAX($AC111-(AA112-AB112),0))</f>
        <v/>
      </c>
      <c r="AD112" s="44" t="str">
        <f aca="false">IF($A112="","",IF($AF111&lt;=0.005,0,MIN('Debt Snowball Calculator'!$F$21,$AF111+AE112)+IF('Debt Snowball Calculator'!$H$21=$D112,MIN($C112,MAX($AF111-(MIN('Debt Snowball Calculator'!$F$21,$AF111+AE112)-AE112),0)),0)))</f>
        <v/>
      </c>
      <c r="AE112" s="44" t="str">
        <f aca="false">IF($A112="","",$AF111*('Debt Snowball Calculator'!$E$21/12))</f>
        <v/>
      </c>
      <c r="AF112" s="44" t="str">
        <f aca="false">IF($A112="","",MAX($AF111-(AD112-AE112),0))</f>
        <v/>
      </c>
      <c r="AG112" s="44" t="str">
        <f aca="false">IF($A112="","",IF($AI111&lt;=0.005,0,MIN('Debt Snowball Calculator'!$F$22,$AI111+AH112)+IF('Debt Snowball Calculator'!$H$22=$D112,MIN($C112,MAX($AI111-(MIN('Debt Snowball Calculator'!$F$22,$AI111+AH112)-AH112),0)),0)))</f>
        <v/>
      </c>
      <c r="AH112" s="44" t="str">
        <f aca="false">IF($A112="","",$AI111*('Debt Snowball Calculator'!$E$22/12))</f>
        <v/>
      </c>
      <c r="AI112" s="44" t="str">
        <f aca="false">IF($A112="","",MAX($AI111-(AG112-AH112),0))</f>
        <v/>
      </c>
      <c r="AJ112" s="44" t="str">
        <f aca="false">IF($A112="","",F112+I112+L112+O112+R112+U112+X112+AA112+AD112+AG112)</f>
        <v/>
      </c>
      <c r="AK112" s="44" t="str">
        <f aca="false">IF($A112="","",G112+J112+M112+P112+S112+V112+Y112+AB112+AE112+AH112)</f>
        <v/>
      </c>
      <c r="AL112" s="44" t="str">
        <f aca="false">IF($A112="","",H112+K112+N112+Q112+T112+W112+Z112+AC112+AF112+AI112)</f>
        <v/>
      </c>
    </row>
    <row r="113" customFormat="false" ht="15" hidden="false" customHeight="false" outlineLevel="0" collapsed="false">
      <c r="A113" s="36" t="str">
        <f aca="false">IF($A112="","",IF(AND(ISNUMBER($AL112),$AL112&gt;0.005),$A112+1,""))</f>
        <v/>
      </c>
      <c r="B113" s="37" t="str">
        <f aca="false">IF($A113="","",EDATE('Debt Snowball Calculator'!$C$8,$A113-1))</f>
        <v/>
      </c>
      <c r="C113" s="43" t="str">
        <f aca="false">IF($A113="","",'Debt Snowball Calculator'!$C$7+IF($H112&lt;=0.005,'Debt Snowball Calculator'!$F$13,0)+IF($K112&lt;=0.005,'Debt Snowball Calculator'!$F$14,0)+IF($N112&lt;=0.005,'Debt Snowball Calculator'!$F$15,0)+IF($Q112&lt;=0.005,'Debt Snowball Calculator'!$F$16,0)+IF($T112&lt;=0.005,'Debt Snowball Calculator'!$F$17,0)+IF($W112&lt;=0.005,'Debt Snowball Calculator'!$F$18,0)+IF($Z112&lt;=0.005,'Debt Snowball Calculator'!$F$19,0)+IF($AC112&lt;=0.005,'Debt Snowball Calculator'!$F$20,0)+IF($AF112&lt;=0.005,'Debt Snowball Calculator'!$F$21,0)+IF($AI112&lt;=0.005,'Debt Snowball Calculator'!$F$22,0))</f>
        <v/>
      </c>
      <c r="D113" s="36" t="str">
        <f aca="false">IF($A113="","",MIN(IF($H112&lt;=0.005,99999,'Debt Snowball Calculator'!$H$13),IF($K112&lt;=0.005,99999,'Debt Snowball Calculator'!$H$14),IF($N112&lt;=0.005,99999,'Debt Snowball Calculator'!$H$15),IF($Q112&lt;=0.005,99999,'Debt Snowball Calculator'!$H$16),IF($T112&lt;=0.005,99999,'Debt Snowball Calculator'!$H$17),IF($W112&lt;=0.005,99999,'Debt Snowball Calculator'!$H$18),IF($Z112&lt;=0.005,99999,'Debt Snowball Calculator'!$H$19),IF($AC112&lt;=0.005,99999,'Debt Snowball Calculator'!$H$20),IF($AF112&lt;=0.005,99999,'Debt Snowball Calculator'!$H$21),IF($AI112&lt;=0.005,99999,'Debt Snowball Calculator'!$H$22)))</f>
        <v/>
      </c>
      <c r="E113" s="10" t="str">
        <f aca="false">IF($A113="","",IF($D113&gt;=99999,"— All Paid Off —",INDEX('Debt Snowball Calculator'!$C$13:$C$22,MATCH($D113,'Debt Snowball Calculator'!$H$13:$H$22,0))))</f>
        <v/>
      </c>
      <c r="F113" s="43" t="str">
        <f aca="false">IF($A113="","",IF($H112&lt;=0.005,0,MIN('Debt Snowball Calculator'!$F$13,$H112+G113)+IF('Debt Snowball Calculator'!$H$13=$D113,MIN($C113,MAX($H112-(MIN('Debt Snowball Calculator'!$F$13,$H112+G113)-G113),0)),0)))</f>
        <v/>
      </c>
      <c r="G113" s="43" t="str">
        <f aca="false">IF($A113="","",$H112*('Debt Snowball Calculator'!$E$13/12))</f>
        <v/>
      </c>
      <c r="H113" s="43" t="str">
        <f aca="false">IF($A113="","",MAX($H112-(F113-G113),0))</f>
        <v/>
      </c>
      <c r="I113" s="43" t="str">
        <f aca="false">IF($A113="","",IF($K112&lt;=0.005,0,MIN('Debt Snowball Calculator'!$F$14,$K112+J113)+IF('Debt Snowball Calculator'!$H$14=$D113,MIN($C113,MAX($K112-(MIN('Debt Snowball Calculator'!$F$14,$K112+J113)-J113),0)),0)))</f>
        <v/>
      </c>
      <c r="J113" s="43" t="str">
        <f aca="false">IF($A113="","",$K112*('Debt Snowball Calculator'!$E$14/12))</f>
        <v/>
      </c>
      <c r="K113" s="43" t="str">
        <f aca="false">IF($A113="","",MAX($K112-(I113-J113),0))</f>
        <v/>
      </c>
      <c r="L113" s="43" t="str">
        <f aca="false">IF($A113="","",IF($N112&lt;=0.005,0,MIN('Debt Snowball Calculator'!$F$15,$N112+M113)+IF('Debt Snowball Calculator'!$H$15=$D113,MIN($C113,MAX($N112-(MIN('Debt Snowball Calculator'!$F$15,$N112+M113)-M113),0)),0)))</f>
        <v/>
      </c>
      <c r="M113" s="43" t="str">
        <f aca="false">IF($A113="","",$N112*('Debt Snowball Calculator'!$E$15/12))</f>
        <v/>
      </c>
      <c r="N113" s="43" t="str">
        <f aca="false">IF($A113="","",MAX($N112-(L113-M113),0))</f>
        <v/>
      </c>
      <c r="O113" s="43" t="str">
        <f aca="false">IF($A113="","",IF($Q112&lt;=0.005,0,MIN('Debt Snowball Calculator'!$F$16,$Q112+P113)+IF('Debt Snowball Calculator'!$H$16=$D113,MIN($C113,MAX($Q112-(MIN('Debt Snowball Calculator'!$F$16,$Q112+P113)-P113),0)),0)))</f>
        <v/>
      </c>
      <c r="P113" s="43" t="str">
        <f aca="false">IF($A113="","",$Q112*('Debt Snowball Calculator'!$E$16/12))</f>
        <v/>
      </c>
      <c r="Q113" s="43" t="str">
        <f aca="false">IF($A113="","",MAX($Q112-(O113-P113),0))</f>
        <v/>
      </c>
      <c r="R113" s="43" t="str">
        <f aca="false">IF($A113="","",IF($T112&lt;=0.005,0,MIN('Debt Snowball Calculator'!$F$17,$T112+S113)+IF('Debt Snowball Calculator'!$H$17=$D113,MIN($C113,MAX($T112-(MIN('Debt Snowball Calculator'!$F$17,$T112+S113)-S113),0)),0)))</f>
        <v/>
      </c>
      <c r="S113" s="43" t="str">
        <f aca="false">IF($A113="","",$T112*('Debt Snowball Calculator'!$E$17/12))</f>
        <v/>
      </c>
      <c r="T113" s="43" t="str">
        <f aca="false">IF($A113="","",MAX($T112-(R113-S113),0))</f>
        <v/>
      </c>
      <c r="U113" s="43" t="str">
        <f aca="false">IF($A113="","",IF($W112&lt;=0.005,0,MIN('Debt Snowball Calculator'!$F$18,$W112+V113)+IF('Debt Snowball Calculator'!$H$18=$D113,MIN($C113,MAX($W112-(MIN('Debt Snowball Calculator'!$F$18,$W112+V113)-V113),0)),0)))</f>
        <v/>
      </c>
      <c r="V113" s="43" t="str">
        <f aca="false">IF($A113="","",$W112*('Debt Snowball Calculator'!$E$18/12))</f>
        <v/>
      </c>
      <c r="W113" s="43" t="str">
        <f aca="false">IF($A113="","",MAX($W112-(U113-V113),0))</f>
        <v/>
      </c>
      <c r="X113" s="43" t="str">
        <f aca="false">IF($A113="","",IF($Z112&lt;=0.005,0,MIN('Debt Snowball Calculator'!$F$19,$Z112+Y113)+IF('Debt Snowball Calculator'!$H$19=$D113,MIN($C113,MAX($Z112-(MIN('Debt Snowball Calculator'!$F$19,$Z112+Y113)-Y113),0)),0)))</f>
        <v/>
      </c>
      <c r="Y113" s="43" t="str">
        <f aca="false">IF($A113="","",$Z112*('Debt Snowball Calculator'!$E$19/12))</f>
        <v/>
      </c>
      <c r="Z113" s="43" t="str">
        <f aca="false">IF($A113="","",MAX($Z112-(X113-Y113),0))</f>
        <v/>
      </c>
      <c r="AA113" s="43" t="str">
        <f aca="false">IF($A113="","",IF($AC112&lt;=0.005,0,MIN('Debt Snowball Calculator'!$F$20,$AC112+AB113)+IF('Debt Snowball Calculator'!$H$20=$D113,MIN($C113,MAX($AC112-(MIN('Debt Snowball Calculator'!$F$20,$AC112+AB113)-AB113),0)),0)))</f>
        <v/>
      </c>
      <c r="AB113" s="43" t="str">
        <f aca="false">IF($A113="","",$AC112*('Debt Snowball Calculator'!$E$20/12))</f>
        <v/>
      </c>
      <c r="AC113" s="43" t="str">
        <f aca="false">IF($A113="","",MAX($AC112-(AA113-AB113),0))</f>
        <v/>
      </c>
      <c r="AD113" s="43" t="str">
        <f aca="false">IF($A113="","",IF($AF112&lt;=0.005,0,MIN('Debt Snowball Calculator'!$F$21,$AF112+AE113)+IF('Debt Snowball Calculator'!$H$21=$D113,MIN($C113,MAX($AF112-(MIN('Debt Snowball Calculator'!$F$21,$AF112+AE113)-AE113),0)),0)))</f>
        <v/>
      </c>
      <c r="AE113" s="43" t="str">
        <f aca="false">IF($A113="","",$AF112*('Debt Snowball Calculator'!$E$21/12))</f>
        <v/>
      </c>
      <c r="AF113" s="43" t="str">
        <f aca="false">IF($A113="","",MAX($AF112-(AD113-AE113),0))</f>
        <v/>
      </c>
      <c r="AG113" s="43" t="str">
        <f aca="false">IF($A113="","",IF($AI112&lt;=0.005,0,MIN('Debt Snowball Calculator'!$F$22,$AI112+AH113)+IF('Debt Snowball Calculator'!$H$22=$D113,MIN($C113,MAX($AI112-(MIN('Debt Snowball Calculator'!$F$22,$AI112+AH113)-AH113),0)),0)))</f>
        <v/>
      </c>
      <c r="AH113" s="43" t="str">
        <f aca="false">IF($A113="","",$AI112*('Debt Snowball Calculator'!$E$22/12))</f>
        <v/>
      </c>
      <c r="AI113" s="43" t="str">
        <f aca="false">IF($A113="","",MAX($AI112-(AG113-AH113),0))</f>
        <v/>
      </c>
      <c r="AJ113" s="43" t="str">
        <f aca="false">IF($A113="","",F113+I113+L113+O113+R113+U113+X113+AA113+AD113+AG113)</f>
        <v/>
      </c>
      <c r="AK113" s="43" t="str">
        <f aca="false">IF($A113="","",G113+J113+M113+P113+S113+V113+Y113+AB113+AE113+AH113)</f>
        <v/>
      </c>
      <c r="AL113" s="43" t="str">
        <f aca="false">IF($A113="","",H113+K113+N113+Q113+T113+W113+Z113+AC113+AF113+AI113)</f>
        <v/>
      </c>
    </row>
    <row r="114" customFormat="false" ht="15" hidden="false" customHeight="false" outlineLevel="0" collapsed="false">
      <c r="A114" s="39" t="str">
        <f aca="false">IF($A113="","",IF(AND(ISNUMBER($AL113),$AL113&gt;0.005),$A113+1,""))</f>
        <v/>
      </c>
      <c r="B114" s="40" t="str">
        <f aca="false">IF($A114="","",EDATE('Debt Snowball Calculator'!$C$8,$A114-1))</f>
        <v/>
      </c>
      <c r="C114" s="44" t="str">
        <f aca="false">IF($A114="","",'Debt Snowball Calculator'!$C$7+IF($H113&lt;=0.005,'Debt Snowball Calculator'!$F$13,0)+IF($K113&lt;=0.005,'Debt Snowball Calculator'!$F$14,0)+IF($N113&lt;=0.005,'Debt Snowball Calculator'!$F$15,0)+IF($Q113&lt;=0.005,'Debt Snowball Calculator'!$F$16,0)+IF($T113&lt;=0.005,'Debt Snowball Calculator'!$F$17,0)+IF($W113&lt;=0.005,'Debt Snowball Calculator'!$F$18,0)+IF($Z113&lt;=0.005,'Debt Snowball Calculator'!$F$19,0)+IF($AC113&lt;=0.005,'Debt Snowball Calculator'!$F$20,0)+IF($AF113&lt;=0.005,'Debt Snowball Calculator'!$F$21,0)+IF($AI113&lt;=0.005,'Debt Snowball Calculator'!$F$22,0))</f>
        <v/>
      </c>
      <c r="D114" s="39" t="str">
        <f aca="false">IF($A114="","",MIN(IF($H113&lt;=0.005,99999,'Debt Snowball Calculator'!$H$13),IF($K113&lt;=0.005,99999,'Debt Snowball Calculator'!$H$14),IF($N113&lt;=0.005,99999,'Debt Snowball Calculator'!$H$15),IF($Q113&lt;=0.005,99999,'Debt Snowball Calculator'!$H$16),IF($T113&lt;=0.005,99999,'Debt Snowball Calculator'!$H$17),IF($W113&lt;=0.005,99999,'Debt Snowball Calculator'!$H$18),IF($Z113&lt;=0.005,99999,'Debt Snowball Calculator'!$H$19),IF($AC113&lt;=0.005,99999,'Debt Snowball Calculator'!$H$20),IF($AF113&lt;=0.005,99999,'Debt Snowball Calculator'!$H$21),IF($AI113&lt;=0.005,99999,'Debt Snowball Calculator'!$H$22)))</f>
        <v/>
      </c>
      <c r="E114" s="17" t="str">
        <f aca="false">IF($A114="","",IF($D114&gt;=99999,"— All Paid Off —",INDEX('Debt Snowball Calculator'!$C$13:$C$22,MATCH($D114,'Debt Snowball Calculator'!$H$13:$H$22,0))))</f>
        <v/>
      </c>
      <c r="F114" s="44" t="str">
        <f aca="false">IF($A114="","",IF($H113&lt;=0.005,0,MIN('Debt Snowball Calculator'!$F$13,$H113+G114)+IF('Debt Snowball Calculator'!$H$13=$D114,MIN($C114,MAX($H113-(MIN('Debt Snowball Calculator'!$F$13,$H113+G114)-G114),0)),0)))</f>
        <v/>
      </c>
      <c r="G114" s="44" t="str">
        <f aca="false">IF($A114="","",$H113*('Debt Snowball Calculator'!$E$13/12))</f>
        <v/>
      </c>
      <c r="H114" s="44" t="str">
        <f aca="false">IF($A114="","",MAX($H113-(F114-G114),0))</f>
        <v/>
      </c>
      <c r="I114" s="44" t="str">
        <f aca="false">IF($A114="","",IF($K113&lt;=0.005,0,MIN('Debt Snowball Calculator'!$F$14,$K113+J114)+IF('Debt Snowball Calculator'!$H$14=$D114,MIN($C114,MAX($K113-(MIN('Debt Snowball Calculator'!$F$14,$K113+J114)-J114),0)),0)))</f>
        <v/>
      </c>
      <c r="J114" s="44" t="str">
        <f aca="false">IF($A114="","",$K113*('Debt Snowball Calculator'!$E$14/12))</f>
        <v/>
      </c>
      <c r="K114" s="44" t="str">
        <f aca="false">IF($A114="","",MAX($K113-(I114-J114),0))</f>
        <v/>
      </c>
      <c r="L114" s="44" t="str">
        <f aca="false">IF($A114="","",IF($N113&lt;=0.005,0,MIN('Debt Snowball Calculator'!$F$15,$N113+M114)+IF('Debt Snowball Calculator'!$H$15=$D114,MIN($C114,MAX($N113-(MIN('Debt Snowball Calculator'!$F$15,$N113+M114)-M114),0)),0)))</f>
        <v/>
      </c>
      <c r="M114" s="44" t="str">
        <f aca="false">IF($A114="","",$N113*('Debt Snowball Calculator'!$E$15/12))</f>
        <v/>
      </c>
      <c r="N114" s="44" t="str">
        <f aca="false">IF($A114="","",MAX($N113-(L114-M114),0))</f>
        <v/>
      </c>
      <c r="O114" s="44" t="str">
        <f aca="false">IF($A114="","",IF($Q113&lt;=0.005,0,MIN('Debt Snowball Calculator'!$F$16,$Q113+P114)+IF('Debt Snowball Calculator'!$H$16=$D114,MIN($C114,MAX($Q113-(MIN('Debt Snowball Calculator'!$F$16,$Q113+P114)-P114),0)),0)))</f>
        <v/>
      </c>
      <c r="P114" s="44" t="str">
        <f aca="false">IF($A114="","",$Q113*('Debt Snowball Calculator'!$E$16/12))</f>
        <v/>
      </c>
      <c r="Q114" s="44" t="str">
        <f aca="false">IF($A114="","",MAX($Q113-(O114-P114),0))</f>
        <v/>
      </c>
      <c r="R114" s="44" t="str">
        <f aca="false">IF($A114="","",IF($T113&lt;=0.005,0,MIN('Debt Snowball Calculator'!$F$17,$T113+S114)+IF('Debt Snowball Calculator'!$H$17=$D114,MIN($C114,MAX($T113-(MIN('Debt Snowball Calculator'!$F$17,$T113+S114)-S114),0)),0)))</f>
        <v/>
      </c>
      <c r="S114" s="44" t="str">
        <f aca="false">IF($A114="","",$T113*('Debt Snowball Calculator'!$E$17/12))</f>
        <v/>
      </c>
      <c r="T114" s="44" t="str">
        <f aca="false">IF($A114="","",MAX($T113-(R114-S114),0))</f>
        <v/>
      </c>
      <c r="U114" s="44" t="str">
        <f aca="false">IF($A114="","",IF($W113&lt;=0.005,0,MIN('Debt Snowball Calculator'!$F$18,$W113+V114)+IF('Debt Snowball Calculator'!$H$18=$D114,MIN($C114,MAX($W113-(MIN('Debt Snowball Calculator'!$F$18,$W113+V114)-V114),0)),0)))</f>
        <v/>
      </c>
      <c r="V114" s="44" t="str">
        <f aca="false">IF($A114="","",$W113*('Debt Snowball Calculator'!$E$18/12))</f>
        <v/>
      </c>
      <c r="W114" s="44" t="str">
        <f aca="false">IF($A114="","",MAX($W113-(U114-V114),0))</f>
        <v/>
      </c>
      <c r="X114" s="44" t="str">
        <f aca="false">IF($A114="","",IF($Z113&lt;=0.005,0,MIN('Debt Snowball Calculator'!$F$19,$Z113+Y114)+IF('Debt Snowball Calculator'!$H$19=$D114,MIN($C114,MAX($Z113-(MIN('Debt Snowball Calculator'!$F$19,$Z113+Y114)-Y114),0)),0)))</f>
        <v/>
      </c>
      <c r="Y114" s="44" t="str">
        <f aca="false">IF($A114="","",$Z113*('Debt Snowball Calculator'!$E$19/12))</f>
        <v/>
      </c>
      <c r="Z114" s="44" t="str">
        <f aca="false">IF($A114="","",MAX($Z113-(X114-Y114),0))</f>
        <v/>
      </c>
      <c r="AA114" s="44" t="str">
        <f aca="false">IF($A114="","",IF($AC113&lt;=0.005,0,MIN('Debt Snowball Calculator'!$F$20,$AC113+AB114)+IF('Debt Snowball Calculator'!$H$20=$D114,MIN($C114,MAX($AC113-(MIN('Debt Snowball Calculator'!$F$20,$AC113+AB114)-AB114),0)),0)))</f>
        <v/>
      </c>
      <c r="AB114" s="44" t="str">
        <f aca="false">IF($A114="","",$AC113*('Debt Snowball Calculator'!$E$20/12))</f>
        <v/>
      </c>
      <c r="AC114" s="44" t="str">
        <f aca="false">IF($A114="","",MAX($AC113-(AA114-AB114),0))</f>
        <v/>
      </c>
      <c r="AD114" s="44" t="str">
        <f aca="false">IF($A114="","",IF($AF113&lt;=0.005,0,MIN('Debt Snowball Calculator'!$F$21,$AF113+AE114)+IF('Debt Snowball Calculator'!$H$21=$D114,MIN($C114,MAX($AF113-(MIN('Debt Snowball Calculator'!$F$21,$AF113+AE114)-AE114),0)),0)))</f>
        <v/>
      </c>
      <c r="AE114" s="44" t="str">
        <f aca="false">IF($A114="","",$AF113*('Debt Snowball Calculator'!$E$21/12))</f>
        <v/>
      </c>
      <c r="AF114" s="44" t="str">
        <f aca="false">IF($A114="","",MAX($AF113-(AD114-AE114),0))</f>
        <v/>
      </c>
      <c r="AG114" s="44" t="str">
        <f aca="false">IF($A114="","",IF($AI113&lt;=0.005,0,MIN('Debt Snowball Calculator'!$F$22,$AI113+AH114)+IF('Debt Snowball Calculator'!$H$22=$D114,MIN($C114,MAX($AI113-(MIN('Debt Snowball Calculator'!$F$22,$AI113+AH114)-AH114),0)),0)))</f>
        <v/>
      </c>
      <c r="AH114" s="44" t="str">
        <f aca="false">IF($A114="","",$AI113*('Debt Snowball Calculator'!$E$22/12))</f>
        <v/>
      </c>
      <c r="AI114" s="44" t="str">
        <f aca="false">IF($A114="","",MAX($AI113-(AG114-AH114),0))</f>
        <v/>
      </c>
      <c r="AJ114" s="44" t="str">
        <f aca="false">IF($A114="","",F114+I114+L114+O114+R114+U114+X114+AA114+AD114+AG114)</f>
        <v/>
      </c>
      <c r="AK114" s="44" t="str">
        <f aca="false">IF($A114="","",G114+J114+M114+P114+S114+V114+Y114+AB114+AE114+AH114)</f>
        <v/>
      </c>
      <c r="AL114" s="44" t="str">
        <f aca="false">IF($A114="","",H114+K114+N114+Q114+T114+W114+Z114+AC114+AF114+AI114)</f>
        <v/>
      </c>
    </row>
    <row r="115" customFormat="false" ht="15" hidden="false" customHeight="false" outlineLevel="0" collapsed="false">
      <c r="A115" s="36" t="str">
        <f aca="false">IF($A114="","",IF(AND(ISNUMBER($AL114),$AL114&gt;0.005),$A114+1,""))</f>
        <v/>
      </c>
      <c r="B115" s="37" t="str">
        <f aca="false">IF($A115="","",EDATE('Debt Snowball Calculator'!$C$8,$A115-1))</f>
        <v/>
      </c>
      <c r="C115" s="43" t="str">
        <f aca="false">IF($A115="","",'Debt Snowball Calculator'!$C$7+IF($H114&lt;=0.005,'Debt Snowball Calculator'!$F$13,0)+IF($K114&lt;=0.005,'Debt Snowball Calculator'!$F$14,0)+IF($N114&lt;=0.005,'Debt Snowball Calculator'!$F$15,0)+IF($Q114&lt;=0.005,'Debt Snowball Calculator'!$F$16,0)+IF($T114&lt;=0.005,'Debt Snowball Calculator'!$F$17,0)+IF($W114&lt;=0.005,'Debt Snowball Calculator'!$F$18,0)+IF($Z114&lt;=0.005,'Debt Snowball Calculator'!$F$19,0)+IF($AC114&lt;=0.005,'Debt Snowball Calculator'!$F$20,0)+IF($AF114&lt;=0.005,'Debt Snowball Calculator'!$F$21,0)+IF($AI114&lt;=0.005,'Debt Snowball Calculator'!$F$22,0))</f>
        <v/>
      </c>
      <c r="D115" s="36" t="str">
        <f aca="false">IF($A115="","",MIN(IF($H114&lt;=0.005,99999,'Debt Snowball Calculator'!$H$13),IF($K114&lt;=0.005,99999,'Debt Snowball Calculator'!$H$14),IF($N114&lt;=0.005,99999,'Debt Snowball Calculator'!$H$15),IF($Q114&lt;=0.005,99999,'Debt Snowball Calculator'!$H$16),IF($T114&lt;=0.005,99999,'Debt Snowball Calculator'!$H$17),IF($W114&lt;=0.005,99999,'Debt Snowball Calculator'!$H$18),IF($Z114&lt;=0.005,99999,'Debt Snowball Calculator'!$H$19),IF($AC114&lt;=0.005,99999,'Debt Snowball Calculator'!$H$20),IF($AF114&lt;=0.005,99999,'Debt Snowball Calculator'!$H$21),IF($AI114&lt;=0.005,99999,'Debt Snowball Calculator'!$H$22)))</f>
        <v/>
      </c>
      <c r="E115" s="10" t="str">
        <f aca="false">IF($A115="","",IF($D115&gt;=99999,"— All Paid Off —",INDEX('Debt Snowball Calculator'!$C$13:$C$22,MATCH($D115,'Debt Snowball Calculator'!$H$13:$H$22,0))))</f>
        <v/>
      </c>
      <c r="F115" s="43" t="str">
        <f aca="false">IF($A115="","",IF($H114&lt;=0.005,0,MIN('Debt Snowball Calculator'!$F$13,$H114+G115)+IF('Debt Snowball Calculator'!$H$13=$D115,MIN($C115,MAX($H114-(MIN('Debt Snowball Calculator'!$F$13,$H114+G115)-G115),0)),0)))</f>
        <v/>
      </c>
      <c r="G115" s="43" t="str">
        <f aca="false">IF($A115="","",$H114*('Debt Snowball Calculator'!$E$13/12))</f>
        <v/>
      </c>
      <c r="H115" s="43" t="str">
        <f aca="false">IF($A115="","",MAX($H114-(F115-G115),0))</f>
        <v/>
      </c>
      <c r="I115" s="43" t="str">
        <f aca="false">IF($A115="","",IF($K114&lt;=0.005,0,MIN('Debt Snowball Calculator'!$F$14,$K114+J115)+IF('Debt Snowball Calculator'!$H$14=$D115,MIN($C115,MAX($K114-(MIN('Debt Snowball Calculator'!$F$14,$K114+J115)-J115),0)),0)))</f>
        <v/>
      </c>
      <c r="J115" s="43" t="str">
        <f aca="false">IF($A115="","",$K114*('Debt Snowball Calculator'!$E$14/12))</f>
        <v/>
      </c>
      <c r="K115" s="43" t="str">
        <f aca="false">IF($A115="","",MAX($K114-(I115-J115),0))</f>
        <v/>
      </c>
      <c r="L115" s="43" t="str">
        <f aca="false">IF($A115="","",IF($N114&lt;=0.005,0,MIN('Debt Snowball Calculator'!$F$15,$N114+M115)+IF('Debt Snowball Calculator'!$H$15=$D115,MIN($C115,MAX($N114-(MIN('Debt Snowball Calculator'!$F$15,$N114+M115)-M115),0)),0)))</f>
        <v/>
      </c>
      <c r="M115" s="43" t="str">
        <f aca="false">IF($A115="","",$N114*('Debt Snowball Calculator'!$E$15/12))</f>
        <v/>
      </c>
      <c r="N115" s="43" t="str">
        <f aca="false">IF($A115="","",MAX($N114-(L115-M115),0))</f>
        <v/>
      </c>
      <c r="O115" s="43" t="str">
        <f aca="false">IF($A115="","",IF($Q114&lt;=0.005,0,MIN('Debt Snowball Calculator'!$F$16,$Q114+P115)+IF('Debt Snowball Calculator'!$H$16=$D115,MIN($C115,MAX($Q114-(MIN('Debt Snowball Calculator'!$F$16,$Q114+P115)-P115),0)),0)))</f>
        <v/>
      </c>
      <c r="P115" s="43" t="str">
        <f aca="false">IF($A115="","",$Q114*('Debt Snowball Calculator'!$E$16/12))</f>
        <v/>
      </c>
      <c r="Q115" s="43" t="str">
        <f aca="false">IF($A115="","",MAX($Q114-(O115-P115),0))</f>
        <v/>
      </c>
      <c r="R115" s="43" t="str">
        <f aca="false">IF($A115="","",IF($T114&lt;=0.005,0,MIN('Debt Snowball Calculator'!$F$17,$T114+S115)+IF('Debt Snowball Calculator'!$H$17=$D115,MIN($C115,MAX($T114-(MIN('Debt Snowball Calculator'!$F$17,$T114+S115)-S115),0)),0)))</f>
        <v/>
      </c>
      <c r="S115" s="43" t="str">
        <f aca="false">IF($A115="","",$T114*('Debt Snowball Calculator'!$E$17/12))</f>
        <v/>
      </c>
      <c r="T115" s="43" t="str">
        <f aca="false">IF($A115="","",MAX($T114-(R115-S115),0))</f>
        <v/>
      </c>
      <c r="U115" s="43" t="str">
        <f aca="false">IF($A115="","",IF($W114&lt;=0.005,0,MIN('Debt Snowball Calculator'!$F$18,$W114+V115)+IF('Debt Snowball Calculator'!$H$18=$D115,MIN($C115,MAX($W114-(MIN('Debt Snowball Calculator'!$F$18,$W114+V115)-V115),0)),0)))</f>
        <v/>
      </c>
      <c r="V115" s="43" t="str">
        <f aca="false">IF($A115="","",$W114*('Debt Snowball Calculator'!$E$18/12))</f>
        <v/>
      </c>
      <c r="W115" s="43" t="str">
        <f aca="false">IF($A115="","",MAX($W114-(U115-V115),0))</f>
        <v/>
      </c>
      <c r="X115" s="43" t="str">
        <f aca="false">IF($A115="","",IF($Z114&lt;=0.005,0,MIN('Debt Snowball Calculator'!$F$19,$Z114+Y115)+IF('Debt Snowball Calculator'!$H$19=$D115,MIN($C115,MAX($Z114-(MIN('Debt Snowball Calculator'!$F$19,$Z114+Y115)-Y115),0)),0)))</f>
        <v/>
      </c>
      <c r="Y115" s="43" t="str">
        <f aca="false">IF($A115="","",$Z114*('Debt Snowball Calculator'!$E$19/12))</f>
        <v/>
      </c>
      <c r="Z115" s="43" t="str">
        <f aca="false">IF($A115="","",MAX($Z114-(X115-Y115),0))</f>
        <v/>
      </c>
      <c r="AA115" s="43" t="str">
        <f aca="false">IF($A115="","",IF($AC114&lt;=0.005,0,MIN('Debt Snowball Calculator'!$F$20,$AC114+AB115)+IF('Debt Snowball Calculator'!$H$20=$D115,MIN($C115,MAX($AC114-(MIN('Debt Snowball Calculator'!$F$20,$AC114+AB115)-AB115),0)),0)))</f>
        <v/>
      </c>
      <c r="AB115" s="43" t="str">
        <f aca="false">IF($A115="","",$AC114*('Debt Snowball Calculator'!$E$20/12))</f>
        <v/>
      </c>
      <c r="AC115" s="43" t="str">
        <f aca="false">IF($A115="","",MAX($AC114-(AA115-AB115),0))</f>
        <v/>
      </c>
      <c r="AD115" s="43" t="str">
        <f aca="false">IF($A115="","",IF($AF114&lt;=0.005,0,MIN('Debt Snowball Calculator'!$F$21,$AF114+AE115)+IF('Debt Snowball Calculator'!$H$21=$D115,MIN($C115,MAX($AF114-(MIN('Debt Snowball Calculator'!$F$21,$AF114+AE115)-AE115),0)),0)))</f>
        <v/>
      </c>
      <c r="AE115" s="43" t="str">
        <f aca="false">IF($A115="","",$AF114*('Debt Snowball Calculator'!$E$21/12))</f>
        <v/>
      </c>
      <c r="AF115" s="43" t="str">
        <f aca="false">IF($A115="","",MAX($AF114-(AD115-AE115),0))</f>
        <v/>
      </c>
      <c r="AG115" s="43" t="str">
        <f aca="false">IF($A115="","",IF($AI114&lt;=0.005,0,MIN('Debt Snowball Calculator'!$F$22,$AI114+AH115)+IF('Debt Snowball Calculator'!$H$22=$D115,MIN($C115,MAX($AI114-(MIN('Debt Snowball Calculator'!$F$22,$AI114+AH115)-AH115),0)),0)))</f>
        <v/>
      </c>
      <c r="AH115" s="43" t="str">
        <f aca="false">IF($A115="","",$AI114*('Debt Snowball Calculator'!$E$22/12))</f>
        <v/>
      </c>
      <c r="AI115" s="43" t="str">
        <f aca="false">IF($A115="","",MAX($AI114-(AG115-AH115),0))</f>
        <v/>
      </c>
      <c r="AJ115" s="43" t="str">
        <f aca="false">IF($A115="","",F115+I115+L115+O115+R115+U115+X115+AA115+AD115+AG115)</f>
        <v/>
      </c>
      <c r="AK115" s="43" t="str">
        <f aca="false">IF($A115="","",G115+J115+M115+P115+S115+V115+Y115+AB115+AE115+AH115)</f>
        <v/>
      </c>
      <c r="AL115" s="43" t="str">
        <f aca="false">IF($A115="","",H115+K115+N115+Q115+T115+W115+Z115+AC115+AF115+AI115)</f>
        <v/>
      </c>
    </row>
    <row r="116" customFormat="false" ht="15" hidden="false" customHeight="false" outlineLevel="0" collapsed="false">
      <c r="A116" s="39" t="str">
        <f aca="false">IF($A115="","",IF(AND(ISNUMBER($AL115),$AL115&gt;0.005),$A115+1,""))</f>
        <v/>
      </c>
      <c r="B116" s="40" t="str">
        <f aca="false">IF($A116="","",EDATE('Debt Snowball Calculator'!$C$8,$A116-1))</f>
        <v/>
      </c>
      <c r="C116" s="44" t="str">
        <f aca="false">IF($A116="","",'Debt Snowball Calculator'!$C$7+IF($H115&lt;=0.005,'Debt Snowball Calculator'!$F$13,0)+IF($K115&lt;=0.005,'Debt Snowball Calculator'!$F$14,0)+IF($N115&lt;=0.005,'Debt Snowball Calculator'!$F$15,0)+IF($Q115&lt;=0.005,'Debt Snowball Calculator'!$F$16,0)+IF($T115&lt;=0.005,'Debt Snowball Calculator'!$F$17,0)+IF($W115&lt;=0.005,'Debt Snowball Calculator'!$F$18,0)+IF($Z115&lt;=0.005,'Debt Snowball Calculator'!$F$19,0)+IF($AC115&lt;=0.005,'Debt Snowball Calculator'!$F$20,0)+IF($AF115&lt;=0.005,'Debt Snowball Calculator'!$F$21,0)+IF($AI115&lt;=0.005,'Debt Snowball Calculator'!$F$22,0))</f>
        <v/>
      </c>
      <c r="D116" s="39" t="str">
        <f aca="false">IF($A116="","",MIN(IF($H115&lt;=0.005,99999,'Debt Snowball Calculator'!$H$13),IF($K115&lt;=0.005,99999,'Debt Snowball Calculator'!$H$14),IF($N115&lt;=0.005,99999,'Debt Snowball Calculator'!$H$15),IF($Q115&lt;=0.005,99999,'Debt Snowball Calculator'!$H$16),IF($T115&lt;=0.005,99999,'Debt Snowball Calculator'!$H$17),IF($W115&lt;=0.005,99999,'Debt Snowball Calculator'!$H$18),IF($Z115&lt;=0.005,99999,'Debt Snowball Calculator'!$H$19),IF($AC115&lt;=0.005,99999,'Debt Snowball Calculator'!$H$20),IF($AF115&lt;=0.005,99999,'Debt Snowball Calculator'!$H$21),IF($AI115&lt;=0.005,99999,'Debt Snowball Calculator'!$H$22)))</f>
        <v/>
      </c>
      <c r="E116" s="17" t="str">
        <f aca="false">IF($A116="","",IF($D116&gt;=99999,"— All Paid Off —",INDEX('Debt Snowball Calculator'!$C$13:$C$22,MATCH($D116,'Debt Snowball Calculator'!$H$13:$H$22,0))))</f>
        <v/>
      </c>
      <c r="F116" s="44" t="str">
        <f aca="false">IF($A116="","",IF($H115&lt;=0.005,0,MIN('Debt Snowball Calculator'!$F$13,$H115+G116)+IF('Debt Snowball Calculator'!$H$13=$D116,MIN($C116,MAX($H115-(MIN('Debt Snowball Calculator'!$F$13,$H115+G116)-G116),0)),0)))</f>
        <v/>
      </c>
      <c r="G116" s="44" t="str">
        <f aca="false">IF($A116="","",$H115*('Debt Snowball Calculator'!$E$13/12))</f>
        <v/>
      </c>
      <c r="H116" s="44" t="str">
        <f aca="false">IF($A116="","",MAX($H115-(F116-G116),0))</f>
        <v/>
      </c>
      <c r="I116" s="44" t="str">
        <f aca="false">IF($A116="","",IF($K115&lt;=0.005,0,MIN('Debt Snowball Calculator'!$F$14,$K115+J116)+IF('Debt Snowball Calculator'!$H$14=$D116,MIN($C116,MAX($K115-(MIN('Debt Snowball Calculator'!$F$14,$K115+J116)-J116),0)),0)))</f>
        <v/>
      </c>
      <c r="J116" s="44" t="str">
        <f aca="false">IF($A116="","",$K115*('Debt Snowball Calculator'!$E$14/12))</f>
        <v/>
      </c>
      <c r="K116" s="44" t="str">
        <f aca="false">IF($A116="","",MAX($K115-(I116-J116),0))</f>
        <v/>
      </c>
      <c r="L116" s="44" t="str">
        <f aca="false">IF($A116="","",IF($N115&lt;=0.005,0,MIN('Debt Snowball Calculator'!$F$15,$N115+M116)+IF('Debt Snowball Calculator'!$H$15=$D116,MIN($C116,MAX($N115-(MIN('Debt Snowball Calculator'!$F$15,$N115+M116)-M116),0)),0)))</f>
        <v/>
      </c>
      <c r="M116" s="44" t="str">
        <f aca="false">IF($A116="","",$N115*('Debt Snowball Calculator'!$E$15/12))</f>
        <v/>
      </c>
      <c r="N116" s="44" t="str">
        <f aca="false">IF($A116="","",MAX($N115-(L116-M116),0))</f>
        <v/>
      </c>
      <c r="O116" s="44" t="str">
        <f aca="false">IF($A116="","",IF($Q115&lt;=0.005,0,MIN('Debt Snowball Calculator'!$F$16,$Q115+P116)+IF('Debt Snowball Calculator'!$H$16=$D116,MIN($C116,MAX($Q115-(MIN('Debt Snowball Calculator'!$F$16,$Q115+P116)-P116),0)),0)))</f>
        <v/>
      </c>
      <c r="P116" s="44" t="str">
        <f aca="false">IF($A116="","",$Q115*('Debt Snowball Calculator'!$E$16/12))</f>
        <v/>
      </c>
      <c r="Q116" s="44" t="str">
        <f aca="false">IF($A116="","",MAX($Q115-(O116-P116),0))</f>
        <v/>
      </c>
      <c r="R116" s="44" t="str">
        <f aca="false">IF($A116="","",IF($T115&lt;=0.005,0,MIN('Debt Snowball Calculator'!$F$17,$T115+S116)+IF('Debt Snowball Calculator'!$H$17=$D116,MIN($C116,MAX($T115-(MIN('Debt Snowball Calculator'!$F$17,$T115+S116)-S116),0)),0)))</f>
        <v/>
      </c>
      <c r="S116" s="44" t="str">
        <f aca="false">IF($A116="","",$T115*('Debt Snowball Calculator'!$E$17/12))</f>
        <v/>
      </c>
      <c r="T116" s="44" t="str">
        <f aca="false">IF($A116="","",MAX($T115-(R116-S116),0))</f>
        <v/>
      </c>
      <c r="U116" s="44" t="str">
        <f aca="false">IF($A116="","",IF($W115&lt;=0.005,0,MIN('Debt Snowball Calculator'!$F$18,$W115+V116)+IF('Debt Snowball Calculator'!$H$18=$D116,MIN($C116,MAX($W115-(MIN('Debt Snowball Calculator'!$F$18,$W115+V116)-V116),0)),0)))</f>
        <v/>
      </c>
      <c r="V116" s="44" t="str">
        <f aca="false">IF($A116="","",$W115*('Debt Snowball Calculator'!$E$18/12))</f>
        <v/>
      </c>
      <c r="W116" s="44" t="str">
        <f aca="false">IF($A116="","",MAX($W115-(U116-V116),0))</f>
        <v/>
      </c>
      <c r="X116" s="44" t="str">
        <f aca="false">IF($A116="","",IF($Z115&lt;=0.005,0,MIN('Debt Snowball Calculator'!$F$19,$Z115+Y116)+IF('Debt Snowball Calculator'!$H$19=$D116,MIN($C116,MAX($Z115-(MIN('Debt Snowball Calculator'!$F$19,$Z115+Y116)-Y116),0)),0)))</f>
        <v/>
      </c>
      <c r="Y116" s="44" t="str">
        <f aca="false">IF($A116="","",$Z115*('Debt Snowball Calculator'!$E$19/12))</f>
        <v/>
      </c>
      <c r="Z116" s="44" t="str">
        <f aca="false">IF($A116="","",MAX($Z115-(X116-Y116),0))</f>
        <v/>
      </c>
      <c r="AA116" s="44" t="str">
        <f aca="false">IF($A116="","",IF($AC115&lt;=0.005,0,MIN('Debt Snowball Calculator'!$F$20,$AC115+AB116)+IF('Debt Snowball Calculator'!$H$20=$D116,MIN($C116,MAX($AC115-(MIN('Debt Snowball Calculator'!$F$20,$AC115+AB116)-AB116),0)),0)))</f>
        <v/>
      </c>
      <c r="AB116" s="44" t="str">
        <f aca="false">IF($A116="","",$AC115*('Debt Snowball Calculator'!$E$20/12))</f>
        <v/>
      </c>
      <c r="AC116" s="44" t="str">
        <f aca="false">IF($A116="","",MAX($AC115-(AA116-AB116),0))</f>
        <v/>
      </c>
      <c r="AD116" s="44" t="str">
        <f aca="false">IF($A116="","",IF($AF115&lt;=0.005,0,MIN('Debt Snowball Calculator'!$F$21,$AF115+AE116)+IF('Debt Snowball Calculator'!$H$21=$D116,MIN($C116,MAX($AF115-(MIN('Debt Snowball Calculator'!$F$21,$AF115+AE116)-AE116),0)),0)))</f>
        <v/>
      </c>
      <c r="AE116" s="44" t="str">
        <f aca="false">IF($A116="","",$AF115*('Debt Snowball Calculator'!$E$21/12))</f>
        <v/>
      </c>
      <c r="AF116" s="44" t="str">
        <f aca="false">IF($A116="","",MAX($AF115-(AD116-AE116),0))</f>
        <v/>
      </c>
      <c r="AG116" s="44" t="str">
        <f aca="false">IF($A116="","",IF($AI115&lt;=0.005,0,MIN('Debt Snowball Calculator'!$F$22,$AI115+AH116)+IF('Debt Snowball Calculator'!$H$22=$D116,MIN($C116,MAX($AI115-(MIN('Debt Snowball Calculator'!$F$22,$AI115+AH116)-AH116),0)),0)))</f>
        <v/>
      </c>
      <c r="AH116" s="44" t="str">
        <f aca="false">IF($A116="","",$AI115*('Debt Snowball Calculator'!$E$22/12))</f>
        <v/>
      </c>
      <c r="AI116" s="44" t="str">
        <f aca="false">IF($A116="","",MAX($AI115-(AG116-AH116),0))</f>
        <v/>
      </c>
      <c r="AJ116" s="44" t="str">
        <f aca="false">IF($A116="","",F116+I116+L116+O116+R116+U116+X116+AA116+AD116+AG116)</f>
        <v/>
      </c>
      <c r="AK116" s="44" t="str">
        <f aca="false">IF($A116="","",G116+J116+M116+P116+S116+V116+Y116+AB116+AE116+AH116)</f>
        <v/>
      </c>
      <c r="AL116" s="44" t="str">
        <f aca="false">IF($A116="","",H116+K116+N116+Q116+T116+W116+Z116+AC116+AF116+AI116)</f>
        <v/>
      </c>
    </row>
    <row r="117" customFormat="false" ht="15" hidden="false" customHeight="false" outlineLevel="0" collapsed="false">
      <c r="A117" s="36" t="str">
        <f aca="false">IF($A116="","",IF(AND(ISNUMBER($AL116),$AL116&gt;0.005),$A116+1,""))</f>
        <v/>
      </c>
      <c r="B117" s="37" t="str">
        <f aca="false">IF($A117="","",EDATE('Debt Snowball Calculator'!$C$8,$A117-1))</f>
        <v/>
      </c>
      <c r="C117" s="43" t="str">
        <f aca="false">IF($A117="","",'Debt Snowball Calculator'!$C$7+IF($H116&lt;=0.005,'Debt Snowball Calculator'!$F$13,0)+IF($K116&lt;=0.005,'Debt Snowball Calculator'!$F$14,0)+IF($N116&lt;=0.005,'Debt Snowball Calculator'!$F$15,0)+IF($Q116&lt;=0.005,'Debt Snowball Calculator'!$F$16,0)+IF($T116&lt;=0.005,'Debt Snowball Calculator'!$F$17,0)+IF($W116&lt;=0.005,'Debt Snowball Calculator'!$F$18,0)+IF($Z116&lt;=0.005,'Debt Snowball Calculator'!$F$19,0)+IF($AC116&lt;=0.005,'Debt Snowball Calculator'!$F$20,0)+IF($AF116&lt;=0.005,'Debt Snowball Calculator'!$F$21,0)+IF($AI116&lt;=0.005,'Debt Snowball Calculator'!$F$22,0))</f>
        <v/>
      </c>
      <c r="D117" s="36" t="str">
        <f aca="false">IF($A117="","",MIN(IF($H116&lt;=0.005,99999,'Debt Snowball Calculator'!$H$13),IF($K116&lt;=0.005,99999,'Debt Snowball Calculator'!$H$14),IF($N116&lt;=0.005,99999,'Debt Snowball Calculator'!$H$15),IF($Q116&lt;=0.005,99999,'Debt Snowball Calculator'!$H$16),IF($T116&lt;=0.005,99999,'Debt Snowball Calculator'!$H$17),IF($W116&lt;=0.005,99999,'Debt Snowball Calculator'!$H$18),IF($Z116&lt;=0.005,99999,'Debt Snowball Calculator'!$H$19),IF($AC116&lt;=0.005,99999,'Debt Snowball Calculator'!$H$20),IF($AF116&lt;=0.005,99999,'Debt Snowball Calculator'!$H$21),IF($AI116&lt;=0.005,99999,'Debt Snowball Calculator'!$H$22)))</f>
        <v/>
      </c>
      <c r="E117" s="10" t="str">
        <f aca="false">IF($A117="","",IF($D117&gt;=99999,"— All Paid Off —",INDEX('Debt Snowball Calculator'!$C$13:$C$22,MATCH($D117,'Debt Snowball Calculator'!$H$13:$H$22,0))))</f>
        <v/>
      </c>
      <c r="F117" s="43" t="str">
        <f aca="false">IF($A117="","",IF($H116&lt;=0.005,0,MIN('Debt Snowball Calculator'!$F$13,$H116+G117)+IF('Debt Snowball Calculator'!$H$13=$D117,MIN($C117,MAX($H116-(MIN('Debt Snowball Calculator'!$F$13,$H116+G117)-G117),0)),0)))</f>
        <v/>
      </c>
      <c r="G117" s="43" t="str">
        <f aca="false">IF($A117="","",$H116*('Debt Snowball Calculator'!$E$13/12))</f>
        <v/>
      </c>
      <c r="H117" s="43" t="str">
        <f aca="false">IF($A117="","",MAX($H116-(F117-G117),0))</f>
        <v/>
      </c>
      <c r="I117" s="43" t="str">
        <f aca="false">IF($A117="","",IF($K116&lt;=0.005,0,MIN('Debt Snowball Calculator'!$F$14,$K116+J117)+IF('Debt Snowball Calculator'!$H$14=$D117,MIN($C117,MAX($K116-(MIN('Debt Snowball Calculator'!$F$14,$K116+J117)-J117),0)),0)))</f>
        <v/>
      </c>
      <c r="J117" s="43" t="str">
        <f aca="false">IF($A117="","",$K116*('Debt Snowball Calculator'!$E$14/12))</f>
        <v/>
      </c>
      <c r="K117" s="43" t="str">
        <f aca="false">IF($A117="","",MAX($K116-(I117-J117),0))</f>
        <v/>
      </c>
      <c r="L117" s="43" t="str">
        <f aca="false">IF($A117="","",IF($N116&lt;=0.005,0,MIN('Debt Snowball Calculator'!$F$15,$N116+M117)+IF('Debt Snowball Calculator'!$H$15=$D117,MIN($C117,MAX($N116-(MIN('Debt Snowball Calculator'!$F$15,$N116+M117)-M117),0)),0)))</f>
        <v/>
      </c>
      <c r="M117" s="43" t="str">
        <f aca="false">IF($A117="","",$N116*('Debt Snowball Calculator'!$E$15/12))</f>
        <v/>
      </c>
      <c r="N117" s="43" t="str">
        <f aca="false">IF($A117="","",MAX($N116-(L117-M117),0))</f>
        <v/>
      </c>
      <c r="O117" s="43" t="str">
        <f aca="false">IF($A117="","",IF($Q116&lt;=0.005,0,MIN('Debt Snowball Calculator'!$F$16,$Q116+P117)+IF('Debt Snowball Calculator'!$H$16=$D117,MIN($C117,MAX($Q116-(MIN('Debt Snowball Calculator'!$F$16,$Q116+P117)-P117),0)),0)))</f>
        <v/>
      </c>
      <c r="P117" s="43" t="str">
        <f aca="false">IF($A117="","",$Q116*('Debt Snowball Calculator'!$E$16/12))</f>
        <v/>
      </c>
      <c r="Q117" s="43" t="str">
        <f aca="false">IF($A117="","",MAX($Q116-(O117-P117),0))</f>
        <v/>
      </c>
      <c r="R117" s="43" t="str">
        <f aca="false">IF($A117="","",IF($T116&lt;=0.005,0,MIN('Debt Snowball Calculator'!$F$17,$T116+S117)+IF('Debt Snowball Calculator'!$H$17=$D117,MIN($C117,MAX($T116-(MIN('Debt Snowball Calculator'!$F$17,$T116+S117)-S117),0)),0)))</f>
        <v/>
      </c>
      <c r="S117" s="43" t="str">
        <f aca="false">IF($A117="","",$T116*('Debt Snowball Calculator'!$E$17/12))</f>
        <v/>
      </c>
      <c r="T117" s="43" t="str">
        <f aca="false">IF($A117="","",MAX($T116-(R117-S117),0))</f>
        <v/>
      </c>
      <c r="U117" s="43" t="str">
        <f aca="false">IF($A117="","",IF($W116&lt;=0.005,0,MIN('Debt Snowball Calculator'!$F$18,$W116+V117)+IF('Debt Snowball Calculator'!$H$18=$D117,MIN($C117,MAX($W116-(MIN('Debt Snowball Calculator'!$F$18,$W116+V117)-V117),0)),0)))</f>
        <v/>
      </c>
      <c r="V117" s="43" t="str">
        <f aca="false">IF($A117="","",$W116*('Debt Snowball Calculator'!$E$18/12))</f>
        <v/>
      </c>
      <c r="W117" s="43" t="str">
        <f aca="false">IF($A117="","",MAX($W116-(U117-V117),0))</f>
        <v/>
      </c>
      <c r="X117" s="43" t="str">
        <f aca="false">IF($A117="","",IF($Z116&lt;=0.005,0,MIN('Debt Snowball Calculator'!$F$19,$Z116+Y117)+IF('Debt Snowball Calculator'!$H$19=$D117,MIN($C117,MAX($Z116-(MIN('Debt Snowball Calculator'!$F$19,$Z116+Y117)-Y117),0)),0)))</f>
        <v/>
      </c>
      <c r="Y117" s="43" t="str">
        <f aca="false">IF($A117="","",$Z116*('Debt Snowball Calculator'!$E$19/12))</f>
        <v/>
      </c>
      <c r="Z117" s="43" t="str">
        <f aca="false">IF($A117="","",MAX($Z116-(X117-Y117),0))</f>
        <v/>
      </c>
      <c r="AA117" s="43" t="str">
        <f aca="false">IF($A117="","",IF($AC116&lt;=0.005,0,MIN('Debt Snowball Calculator'!$F$20,$AC116+AB117)+IF('Debt Snowball Calculator'!$H$20=$D117,MIN($C117,MAX($AC116-(MIN('Debt Snowball Calculator'!$F$20,$AC116+AB117)-AB117),0)),0)))</f>
        <v/>
      </c>
      <c r="AB117" s="43" t="str">
        <f aca="false">IF($A117="","",$AC116*('Debt Snowball Calculator'!$E$20/12))</f>
        <v/>
      </c>
      <c r="AC117" s="43" t="str">
        <f aca="false">IF($A117="","",MAX($AC116-(AA117-AB117),0))</f>
        <v/>
      </c>
      <c r="AD117" s="43" t="str">
        <f aca="false">IF($A117="","",IF($AF116&lt;=0.005,0,MIN('Debt Snowball Calculator'!$F$21,$AF116+AE117)+IF('Debt Snowball Calculator'!$H$21=$D117,MIN($C117,MAX($AF116-(MIN('Debt Snowball Calculator'!$F$21,$AF116+AE117)-AE117),0)),0)))</f>
        <v/>
      </c>
      <c r="AE117" s="43" t="str">
        <f aca="false">IF($A117="","",$AF116*('Debt Snowball Calculator'!$E$21/12))</f>
        <v/>
      </c>
      <c r="AF117" s="43" t="str">
        <f aca="false">IF($A117="","",MAX($AF116-(AD117-AE117),0))</f>
        <v/>
      </c>
      <c r="AG117" s="43" t="str">
        <f aca="false">IF($A117="","",IF($AI116&lt;=0.005,0,MIN('Debt Snowball Calculator'!$F$22,$AI116+AH117)+IF('Debt Snowball Calculator'!$H$22=$D117,MIN($C117,MAX($AI116-(MIN('Debt Snowball Calculator'!$F$22,$AI116+AH117)-AH117),0)),0)))</f>
        <v/>
      </c>
      <c r="AH117" s="43" t="str">
        <f aca="false">IF($A117="","",$AI116*('Debt Snowball Calculator'!$E$22/12))</f>
        <v/>
      </c>
      <c r="AI117" s="43" t="str">
        <f aca="false">IF($A117="","",MAX($AI116-(AG117-AH117),0))</f>
        <v/>
      </c>
      <c r="AJ117" s="43" t="str">
        <f aca="false">IF($A117="","",F117+I117+L117+O117+R117+U117+X117+AA117+AD117+AG117)</f>
        <v/>
      </c>
      <c r="AK117" s="43" t="str">
        <f aca="false">IF($A117="","",G117+J117+M117+P117+S117+V117+Y117+AB117+AE117+AH117)</f>
        <v/>
      </c>
      <c r="AL117" s="43" t="str">
        <f aca="false">IF($A117="","",H117+K117+N117+Q117+T117+W117+Z117+AC117+AF117+AI117)</f>
        <v/>
      </c>
    </row>
    <row r="118" customFormat="false" ht="15" hidden="false" customHeight="false" outlineLevel="0" collapsed="false">
      <c r="A118" s="39" t="str">
        <f aca="false">IF($A117="","",IF(AND(ISNUMBER($AL117),$AL117&gt;0.005),$A117+1,""))</f>
        <v/>
      </c>
      <c r="B118" s="40" t="str">
        <f aca="false">IF($A118="","",EDATE('Debt Snowball Calculator'!$C$8,$A118-1))</f>
        <v/>
      </c>
      <c r="C118" s="44" t="str">
        <f aca="false">IF($A118="","",'Debt Snowball Calculator'!$C$7+IF($H117&lt;=0.005,'Debt Snowball Calculator'!$F$13,0)+IF($K117&lt;=0.005,'Debt Snowball Calculator'!$F$14,0)+IF($N117&lt;=0.005,'Debt Snowball Calculator'!$F$15,0)+IF($Q117&lt;=0.005,'Debt Snowball Calculator'!$F$16,0)+IF($T117&lt;=0.005,'Debt Snowball Calculator'!$F$17,0)+IF($W117&lt;=0.005,'Debt Snowball Calculator'!$F$18,0)+IF($Z117&lt;=0.005,'Debt Snowball Calculator'!$F$19,0)+IF($AC117&lt;=0.005,'Debt Snowball Calculator'!$F$20,0)+IF($AF117&lt;=0.005,'Debt Snowball Calculator'!$F$21,0)+IF($AI117&lt;=0.005,'Debt Snowball Calculator'!$F$22,0))</f>
        <v/>
      </c>
      <c r="D118" s="39" t="str">
        <f aca="false">IF($A118="","",MIN(IF($H117&lt;=0.005,99999,'Debt Snowball Calculator'!$H$13),IF($K117&lt;=0.005,99999,'Debt Snowball Calculator'!$H$14),IF($N117&lt;=0.005,99999,'Debt Snowball Calculator'!$H$15),IF($Q117&lt;=0.005,99999,'Debt Snowball Calculator'!$H$16),IF($T117&lt;=0.005,99999,'Debt Snowball Calculator'!$H$17),IF($W117&lt;=0.005,99999,'Debt Snowball Calculator'!$H$18),IF($Z117&lt;=0.005,99999,'Debt Snowball Calculator'!$H$19),IF($AC117&lt;=0.005,99999,'Debt Snowball Calculator'!$H$20),IF($AF117&lt;=0.005,99999,'Debt Snowball Calculator'!$H$21),IF($AI117&lt;=0.005,99999,'Debt Snowball Calculator'!$H$22)))</f>
        <v/>
      </c>
      <c r="E118" s="17" t="str">
        <f aca="false">IF($A118="","",IF($D118&gt;=99999,"— All Paid Off —",INDEX('Debt Snowball Calculator'!$C$13:$C$22,MATCH($D118,'Debt Snowball Calculator'!$H$13:$H$22,0))))</f>
        <v/>
      </c>
      <c r="F118" s="44" t="str">
        <f aca="false">IF($A118="","",IF($H117&lt;=0.005,0,MIN('Debt Snowball Calculator'!$F$13,$H117+G118)+IF('Debt Snowball Calculator'!$H$13=$D118,MIN($C118,MAX($H117-(MIN('Debt Snowball Calculator'!$F$13,$H117+G118)-G118),0)),0)))</f>
        <v/>
      </c>
      <c r="G118" s="44" t="str">
        <f aca="false">IF($A118="","",$H117*('Debt Snowball Calculator'!$E$13/12))</f>
        <v/>
      </c>
      <c r="H118" s="44" t="str">
        <f aca="false">IF($A118="","",MAX($H117-(F118-G118),0))</f>
        <v/>
      </c>
      <c r="I118" s="44" t="str">
        <f aca="false">IF($A118="","",IF($K117&lt;=0.005,0,MIN('Debt Snowball Calculator'!$F$14,$K117+J118)+IF('Debt Snowball Calculator'!$H$14=$D118,MIN($C118,MAX($K117-(MIN('Debt Snowball Calculator'!$F$14,$K117+J118)-J118),0)),0)))</f>
        <v/>
      </c>
      <c r="J118" s="44" t="str">
        <f aca="false">IF($A118="","",$K117*('Debt Snowball Calculator'!$E$14/12))</f>
        <v/>
      </c>
      <c r="K118" s="44" t="str">
        <f aca="false">IF($A118="","",MAX($K117-(I118-J118),0))</f>
        <v/>
      </c>
      <c r="L118" s="44" t="str">
        <f aca="false">IF($A118="","",IF($N117&lt;=0.005,0,MIN('Debt Snowball Calculator'!$F$15,$N117+M118)+IF('Debt Snowball Calculator'!$H$15=$D118,MIN($C118,MAX($N117-(MIN('Debt Snowball Calculator'!$F$15,$N117+M118)-M118),0)),0)))</f>
        <v/>
      </c>
      <c r="M118" s="44" t="str">
        <f aca="false">IF($A118="","",$N117*('Debt Snowball Calculator'!$E$15/12))</f>
        <v/>
      </c>
      <c r="N118" s="44" t="str">
        <f aca="false">IF($A118="","",MAX($N117-(L118-M118),0))</f>
        <v/>
      </c>
      <c r="O118" s="44" t="str">
        <f aca="false">IF($A118="","",IF($Q117&lt;=0.005,0,MIN('Debt Snowball Calculator'!$F$16,$Q117+P118)+IF('Debt Snowball Calculator'!$H$16=$D118,MIN($C118,MAX($Q117-(MIN('Debt Snowball Calculator'!$F$16,$Q117+P118)-P118),0)),0)))</f>
        <v/>
      </c>
      <c r="P118" s="44" t="str">
        <f aca="false">IF($A118="","",$Q117*('Debt Snowball Calculator'!$E$16/12))</f>
        <v/>
      </c>
      <c r="Q118" s="44" t="str">
        <f aca="false">IF($A118="","",MAX($Q117-(O118-P118),0))</f>
        <v/>
      </c>
      <c r="R118" s="44" t="str">
        <f aca="false">IF($A118="","",IF($T117&lt;=0.005,0,MIN('Debt Snowball Calculator'!$F$17,$T117+S118)+IF('Debt Snowball Calculator'!$H$17=$D118,MIN($C118,MAX($T117-(MIN('Debt Snowball Calculator'!$F$17,$T117+S118)-S118),0)),0)))</f>
        <v/>
      </c>
      <c r="S118" s="44" t="str">
        <f aca="false">IF($A118="","",$T117*('Debt Snowball Calculator'!$E$17/12))</f>
        <v/>
      </c>
      <c r="T118" s="44" t="str">
        <f aca="false">IF($A118="","",MAX($T117-(R118-S118),0))</f>
        <v/>
      </c>
      <c r="U118" s="44" t="str">
        <f aca="false">IF($A118="","",IF($W117&lt;=0.005,0,MIN('Debt Snowball Calculator'!$F$18,$W117+V118)+IF('Debt Snowball Calculator'!$H$18=$D118,MIN($C118,MAX($W117-(MIN('Debt Snowball Calculator'!$F$18,$W117+V118)-V118),0)),0)))</f>
        <v/>
      </c>
      <c r="V118" s="44" t="str">
        <f aca="false">IF($A118="","",$W117*('Debt Snowball Calculator'!$E$18/12))</f>
        <v/>
      </c>
      <c r="W118" s="44" t="str">
        <f aca="false">IF($A118="","",MAX($W117-(U118-V118),0))</f>
        <v/>
      </c>
      <c r="X118" s="44" t="str">
        <f aca="false">IF($A118="","",IF($Z117&lt;=0.005,0,MIN('Debt Snowball Calculator'!$F$19,$Z117+Y118)+IF('Debt Snowball Calculator'!$H$19=$D118,MIN($C118,MAX($Z117-(MIN('Debt Snowball Calculator'!$F$19,$Z117+Y118)-Y118),0)),0)))</f>
        <v/>
      </c>
      <c r="Y118" s="44" t="str">
        <f aca="false">IF($A118="","",$Z117*('Debt Snowball Calculator'!$E$19/12))</f>
        <v/>
      </c>
      <c r="Z118" s="44" t="str">
        <f aca="false">IF($A118="","",MAX($Z117-(X118-Y118),0))</f>
        <v/>
      </c>
      <c r="AA118" s="44" t="str">
        <f aca="false">IF($A118="","",IF($AC117&lt;=0.005,0,MIN('Debt Snowball Calculator'!$F$20,$AC117+AB118)+IF('Debt Snowball Calculator'!$H$20=$D118,MIN($C118,MAX($AC117-(MIN('Debt Snowball Calculator'!$F$20,$AC117+AB118)-AB118),0)),0)))</f>
        <v/>
      </c>
      <c r="AB118" s="44" t="str">
        <f aca="false">IF($A118="","",$AC117*('Debt Snowball Calculator'!$E$20/12))</f>
        <v/>
      </c>
      <c r="AC118" s="44" t="str">
        <f aca="false">IF($A118="","",MAX($AC117-(AA118-AB118),0))</f>
        <v/>
      </c>
      <c r="AD118" s="44" t="str">
        <f aca="false">IF($A118="","",IF($AF117&lt;=0.005,0,MIN('Debt Snowball Calculator'!$F$21,$AF117+AE118)+IF('Debt Snowball Calculator'!$H$21=$D118,MIN($C118,MAX($AF117-(MIN('Debt Snowball Calculator'!$F$21,$AF117+AE118)-AE118),0)),0)))</f>
        <v/>
      </c>
      <c r="AE118" s="44" t="str">
        <f aca="false">IF($A118="","",$AF117*('Debt Snowball Calculator'!$E$21/12))</f>
        <v/>
      </c>
      <c r="AF118" s="44" t="str">
        <f aca="false">IF($A118="","",MAX($AF117-(AD118-AE118),0))</f>
        <v/>
      </c>
      <c r="AG118" s="44" t="str">
        <f aca="false">IF($A118="","",IF($AI117&lt;=0.005,0,MIN('Debt Snowball Calculator'!$F$22,$AI117+AH118)+IF('Debt Snowball Calculator'!$H$22=$D118,MIN($C118,MAX($AI117-(MIN('Debt Snowball Calculator'!$F$22,$AI117+AH118)-AH118),0)),0)))</f>
        <v/>
      </c>
      <c r="AH118" s="44" t="str">
        <f aca="false">IF($A118="","",$AI117*('Debt Snowball Calculator'!$E$22/12))</f>
        <v/>
      </c>
      <c r="AI118" s="44" t="str">
        <f aca="false">IF($A118="","",MAX($AI117-(AG118-AH118),0))</f>
        <v/>
      </c>
      <c r="AJ118" s="44" t="str">
        <f aca="false">IF($A118="","",F118+I118+L118+O118+R118+U118+X118+AA118+AD118+AG118)</f>
        <v/>
      </c>
      <c r="AK118" s="44" t="str">
        <f aca="false">IF($A118="","",G118+J118+M118+P118+S118+V118+Y118+AB118+AE118+AH118)</f>
        <v/>
      </c>
      <c r="AL118" s="44" t="str">
        <f aca="false">IF($A118="","",H118+K118+N118+Q118+T118+W118+Z118+AC118+AF118+AI118)</f>
        <v/>
      </c>
    </row>
    <row r="119" customFormat="false" ht="15" hidden="false" customHeight="false" outlineLevel="0" collapsed="false">
      <c r="A119" s="36" t="str">
        <f aca="false">IF($A118="","",IF(AND(ISNUMBER($AL118),$AL118&gt;0.005),$A118+1,""))</f>
        <v/>
      </c>
      <c r="B119" s="37" t="str">
        <f aca="false">IF($A119="","",EDATE('Debt Snowball Calculator'!$C$8,$A119-1))</f>
        <v/>
      </c>
      <c r="C119" s="43" t="str">
        <f aca="false">IF($A119="","",'Debt Snowball Calculator'!$C$7+IF($H118&lt;=0.005,'Debt Snowball Calculator'!$F$13,0)+IF($K118&lt;=0.005,'Debt Snowball Calculator'!$F$14,0)+IF($N118&lt;=0.005,'Debt Snowball Calculator'!$F$15,0)+IF($Q118&lt;=0.005,'Debt Snowball Calculator'!$F$16,0)+IF($T118&lt;=0.005,'Debt Snowball Calculator'!$F$17,0)+IF($W118&lt;=0.005,'Debt Snowball Calculator'!$F$18,0)+IF($Z118&lt;=0.005,'Debt Snowball Calculator'!$F$19,0)+IF($AC118&lt;=0.005,'Debt Snowball Calculator'!$F$20,0)+IF($AF118&lt;=0.005,'Debt Snowball Calculator'!$F$21,0)+IF($AI118&lt;=0.005,'Debt Snowball Calculator'!$F$22,0))</f>
        <v/>
      </c>
      <c r="D119" s="36" t="str">
        <f aca="false">IF($A119="","",MIN(IF($H118&lt;=0.005,99999,'Debt Snowball Calculator'!$H$13),IF($K118&lt;=0.005,99999,'Debt Snowball Calculator'!$H$14),IF($N118&lt;=0.005,99999,'Debt Snowball Calculator'!$H$15),IF($Q118&lt;=0.005,99999,'Debt Snowball Calculator'!$H$16),IF($T118&lt;=0.005,99999,'Debt Snowball Calculator'!$H$17),IF($W118&lt;=0.005,99999,'Debt Snowball Calculator'!$H$18),IF($Z118&lt;=0.005,99999,'Debt Snowball Calculator'!$H$19),IF($AC118&lt;=0.005,99999,'Debt Snowball Calculator'!$H$20),IF($AF118&lt;=0.005,99999,'Debt Snowball Calculator'!$H$21),IF($AI118&lt;=0.005,99999,'Debt Snowball Calculator'!$H$22)))</f>
        <v/>
      </c>
      <c r="E119" s="10" t="str">
        <f aca="false">IF($A119="","",IF($D119&gt;=99999,"— All Paid Off —",INDEX('Debt Snowball Calculator'!$C$13:$C$22,MATCH($D119,'Debt Snowball Calculator'!$H$13:$H$22,0))))</f>
        <v/>
      </c>
      <c r="F119" s="43" t="str">
        <f aca="false">IF($A119="","",IF($H118&lt;=0.005,0,MIN('Debt Snowball Calculator'!$F$13,$H118+G119)+IF('Debt Snowball Calculator'!$H$13=$D119,MIN($C119,MAX($H118-(MIN('Debt Snowball Calculator'!$F$13,$H118+G119)-G119),0)),0)))</f>
        <v/>
      </c>
      <c r="G119" s="43" t="str">
        <f aca="false">IF($A119="","",$H118*('Debt Snowball Calculator'!$E$13/12))</f>
        <v/>
      </c>
      <c r="H119" s="43" t="str">
        <f aca="false">IF($A119="","",MAX($H118-(F119-G119),0))</f>
        <v/>
      </c>
      <c r="I119" s="43" t="str">
        <f aca="false">IF($A119="","",IF($K118&lt;=0.005,0,MIN('Debt Snowball Calculator'!$F$14,$K118+J119)+IF('Debt Snowball Calculator'!$H$14=$D119,MIN($C119,MAX($K118-(MIN('Debt Snowball Calculator'!$F$14,$K118+J119)-J119),0)),0)))</f>
        <v/>
      </c>
      <c r="J119" s="43" t="str">
        <f aca="false">IF($A119="","",$K118*('Debt Snowball Calculator'!$E$14/12))</f>
        <v/>
      </c>
      <c r="K119" s="43" t="str">
        <f aca="false">IF($A119="","",MAX($K118-(I119-J119),0))</f>
        <v/>
      </c>
      <c r="L119" s="43" t="str">
        <f aca="false">IF($A119="","",IF($N118&lt;=0.005,0,MIN('Debt Snowball Calculator'!$F$15,$N118+M119)+IF('Debt Snowball Calculator'!$H$15=$D119,MIN($C119,MAX($N118-(MIN('Debt Snowball Calculator'!$F$15,$N118+M119)-M119),0)),0)))</f>
        <v/>
      </c>
      <c r="M119" s="43" t="str">
        <f aca="false">IF($A119="","",$N118*('Debt Snowball Calculator'!$E$15/12))</f>
        <v/>
      </c>
      <c r="N119" s="43" t="str">
        <f aca="false">IF($A119="","",MAX($N118-(L119-M119),0))</f>
        <v/>
      </c>
      <c r="O119" s="43" t="str">
        <f aca="false">IF($A119="","",IF($Q118&lt;=0.005,0,MIN('Debt Snowball Calculator'!$F$16,$Q118+P119)+IF('Debt Snowball Calculator'!$H$16=$D119,MIN($C119,MAX($Q118-(MIN('Debt Snowball Calculator'!$F$16,$Q118+P119)-P119),0)),0)))</f>
        <v/>
      </c>
      <c r="P119" s="43" t="str">
        <f aca="false">IF($A119="","",$Q118*('Debt Snowball Calculator'!$E$16/12))</f>
        <v/>
      </c>
      <c r="Q119" s="43" t="str">
        <f aca="false">IF($A119="","",MAX($Q118-(O119-P119),0))</f>
        <v/>
      </c>
      <c r="R119" s="43" t="str">
        <f aca="false">IF($A119="","",IF($T118&lt;=0.005,0,MIN('Debt Snowball Calculator'!$F$17,$T118+S119)+IF('Debt Snowball Calculator'!$H$17=$D119,MIN($C119,MAX($T118-(MIN('Debt Snowball Calculator'!$F$17,$T118+S119)-S119),0)),0)))</f>
        <v/>
      </c>
      <c r="S119" s="43" t="str">
        <f aca="false">IF($A119="","",$T118*('Debt Snowball Calculator'!$E$17/12))</f>
        <v/>
      </c>
      <c r="T119" s="43" t="str">
        <f aca="false">IF($A119="","",MAX($T118-(R119-S119),0))</f>
        <v/>
      </c>
      <c r="U119" s="43" t="str">
        <f aca="false">IF($A119="","",IF($W118&lt;=0.005,0,MIN('Debt Snowball Calculator'!$F$18,$W118+V119)+IF('Debt Snowball Calculator'!$H$18=$D119,MIN($C119,MAX($W118-(MIN('Debt Snowball Calculator'!$F$18,$W118+V119)-V119),0)),0)))</f>
        <v/>
      </c>
      <c r="V119" s="43" t="str">
        <f aca="false">IF($A119="","",$W118*('Debt Snowball Calculator'!$E$18/12))</f>
        <v/>
      </c>
      <c r="W119" s="43" t="str">
        <f aca="false">IF($A119="","",MAX($W118-(U119-V119),0))</f>
        <v/>
      </c>
      <c r="X119" s="43" t="str">
        <f aca="false">IF($A119="","",IF($Z118&lt;=0.005,0,MIN('Debt Snowball Calculator'!$F$19,$Z118+Y119)+IF('Debt Snowball Calculator'!$H$19=$D119,MIN($C119,MAX($Z118-(MIN('Debt Snowball Calculator'!$F$19,$Z118+Y119)-Y119),0)),0)))</f>
        <v/>
      </c>
      <c r="Y119" s="43" t="str">
        <f aca="false">IF($A119="","",$Z118*('Debt Snowball Calculator'!$E$19/12))</f>
        <v/>
      </c>
      <c r="Z119" s="43" t="str">
        <f aca="false">IF($A119="","",MAX($Z118-(X119-Y119),0))</f>
        <v/>
      </c>
      <c r="AA119" s="43" t="str">
        <f aca="false">IF($A119="","",IF($AC118&lt;=0.005,0,MIN('Debt Snowball Calculator'!$F$20,$AC118+AB119)+IF('Debt Snowball Calculator'!$H$20=$D119,MIN($C119,MAX($AC118-(MIN('Debt Snowball Calculator'!$F$20,$AC118+AB119)-AB119),0)),0)))</f>
        <v/>
      </c>
      <c r="AB119" s="43" t="str">
        <f aca="false">IF($A119="","",$AC118*('Debt Snowball Calculator'!$E$20/12))</f>
        <v/>
      </c>
      <c r="AC119" s="43" t="str">
        <f aca="false">IF($A119="","",MAX($AC118-(AA119-AB119),0))</f>
        <v/>
      </c>
      <c r="AD119" s="43" t="str">
        <f aca="false">IF($A119="","",IF($AF118&lt;=0.005,0,MIN('Debt Snowball Calculator'!$F$21,$AF118+AE119)+IF('Debt Snowball Calculator'!$H$21=$D119,MIN($C119,MAX($AF118-(MIN('Debt Snowball Calculator'!$F$21,$AF118+AE119)-AE119),0)),0)))</f>
        <v/>
      </c>
      <c r="AE119" s="43" t="str">
        <f aca="false">IF($A119="","",$AF118*('Debt Snowball Calculator'!$E$21/12))</f>
        <v/>
      </c>
      <c r="AF119" s="43" t="str">
        <f aca="false">IF($A119="","",MAX($AF118-(AD119-AE119),0))</f>
        <v/>
      </c>
      <c r="AG119" s="43" t="str">
        <f aca="false">IF($A119="","",IF($AI118&lt;=0.005,0,MIN('Debt Snowball Calculator'!$F$22,$AI118+AH119)+IF('Debt Snowball Calculator'!$H$22=$D119,MIN($C119,MAX($AI118-(MIN('Debt Snowball Calculator'!$F$22,$AI118+AH119)-AH119),0)),0)))</f>
        <v/>
      </c>
      <c r="AH119" s="43" t="str">
        <f aca="false">IF($A119="","",$AI118*('Debt Snowball Calculator'!$E$22/12))</f>
        <v/>
      </c>
      <c r="AI119" s="43" t="str">
        <f aca="false">IF($A119="","",MAX($AI118-(AG119-AH119),0))</f>
        <v/>
      </c>
      <c r="AJ119" s="43" t="str">
        <f aca="false">IF($A119="","",F119+I119+L119+O119+R119+U119+X119+AA119+AD119+AG119)</f>
        <v/>
      </c>
      <c r="AK119" s="43" t="str">
        <f aca="false">IF($A119="","",G119+J119+M119+P119+S119+V119+Y119+AB119+AE119+AH119)</f>
        <v/>
      </c>
      <c r="AL119" s="43" t="str">
        <f aca="false">IF($A119="","",H119+K119+N119+Q119+T119+W119+Z119+AC119+AF119+AI119)</f>
        <v/>
      </c>
    </row>
    <row r="120" customFormat="false" ht="15" hidden="false" customHeight="false" outlineLevel="0" collapsed="false">
      <c r="A120" s="39" t="str">
        <f aca="false">IF($A119="","",IF(AND(ISNUMBER($AL119),$AL119&gt;0.005),$A119+1,""))</f>
        <v/>
      </c>
      <c r="B120" s="40" t="str">
        <f aca="false">IF($A120="","",EDATE('Debt Snowball Calculator'!$C$8,$A120-1))</f>
        <v/>
      </c>
      <c r="C120" s="44" t="str">
        <f aca="false">IF($A120="","",'Debt Snowball Calculator'!$C$7+IF($H119&lt;=0.005,'Debt Snowball Calculator'!$F$13,0)+IF($K119&lt;=0.005,'Debt Snowball Calculator'!$F$14,0)+IF($N119&lt;=0.005,'Debt Snowball Calculator'!$F$15,0)+IF($Q119&lt;=0.005,'Debt Snowball Calculator'!$F$16,0)+IF($T119&lt;=0.005,'Debt Snowball Calculator'!$F$17,0)+IF($W119&lt;=0.005,'Debt Snowball Calculator'!$F$18,0)+IF($Z119&lt;=0.005,'Debt Snowball Calculator'!$F$19,0)+IF($AC119&lt;=0.005,'Debt Snowball Calculator'!$F$20,0)+IF($AF119&lt;=0.005,'Debt Snowball Calculator'!$F$21,0)+IF($AI119&lt;=0.005,'Debt Snowball Calculator'!$F$22,0))</f>
        <v/>
      </c>
      <c r="D120" s="39" t="str">
        <f aca="false">IF($A120="","",MIN(IF($H119&lt;=0.005,99999,'Debt Snowball Calculator'!$H$13),IF($K119&lt;=0.005,99999,'Debt Snowball Calculator'!$H$14),IF($N119&lt;=0.005,99999,'Debt Snowball Calculator'!$H$15),IF($Q119&lt;=0.005,99999,'Debt Snowball Calculator'!$H$16),IF($T119&lt;=0.005,99999,'Debt Snowball Calculator'!$H$17),IF($W119&lt;=0.005,99999,'Debt Snowball Calculator'!$H$18),IF($Z119&lt;=0.005,99999,'Debt Snowball Calculator'!$H$19),IF($AC119&lt;=0.005,99999,'Debt Snowball Calculator'!$H$20),IF($AF119&lt;=0.005,99999,'Debt Snowball Calculator'!$H$21),IF($AI119&lt;=0.005,99999,'Debt Snowball Calculator'!$H$22)))</f>
        <v/>
      </c>
      <c r="E120" s="17" t="str">
        <f aca="false">IF($A120="","",IF($D120&gt;=99999,"— All Paid Off —",INDEX('Debt Snowball Calculator'!$C$13:$C$22,MATCH($D120,'Debt Snowball Calculator'!$H$13:$H$22,0))))</f>
        <v/>
      </c>
      <c r="F120" s="44" t="str">
        <f aca="false">IF($A120="","",IF($H119&lt;=0.005,0,MIN('Debt Snowball Calculator'!$F$13,$H119+G120)+IF('Debt Snowball Calculator'!$H$13=$D120,MIN($C120,MAX($H119-(MIN('Debt Snowball Calculator'!$F$13,$H119+G120)-G120),0)),0)))</f>
        <v/>
      </c>
      <c r="G120" s="44" t="str">
        <f aca="false">IF($A120="","",$H119*('Debt Snowball Calculator'!$E$13/12))</f>
        <v/>
      </c>
      <c r="H120" s="44" t="str">
        <f aca="false">IF($A120="","",MAX($H119-(F120-G120),0))</f>
        <v/>
      </c>
      <c r="I120" s="44" t="str">
        <f aca="false">IF($A120="","",IF($K119&lt;=0.005,0,MIN('Debt Snowball Calculator'!$F$14,$K119+J120)+IF('Debt Snowball Calculator'!$H$14=$D120,MIN($C120,MAX($K119-(MIN('Debt Snowball Calculator'!$F$14,$K119+J120)-J120),0)),0)))</f>
        <v/>
      </c>
      <c r="J120" s="44" t="str">
        <f aca="false">IF($A120="","",$K119*('Debt Snowball Calculator'!$E$14/12))</f>
        <v/>
      </c>
      <c r="K120" s="44" t="str">
        <f aca="false">IF($A120="","",MAX($K119-(I120-J120),0))</f>
        <v/>
      </c>
      <c r="L120" s="44" t="str">
        <f aca="false">IF($A120="","",IF($N119&lt;=0.005,0,MIN('Debt Snowball Calculator'!$F$15,$N119+M120)+IF('Debt Snowball Calculator'!$H$15=$D120,MIN($C120,MAX($N119-(MIN('Debt Snowball Calculator'!$F$15,$N119+M120)-M120),0)),0)))</f>
        <v/>
      </c>
      <c r="M120" s="44" t="str">
        <f aca="false">IF($A120="","",$N119*('Debt Snowball Calculator'!$E$15/12))</f>
        <v/>
      </c>
      <c r="N120" s="44" t="str">
        <f aca="false">IF($A120="","",MAX($N119-(L120-M120),0))</f>
        <v/>
      </c>
      <c r="O120" s="44" t="str">
        <f aca="false">IF($A120="","",IF($Q119&lt;=0.005,0,MIN('Debt Snowball Calculator'!$F$16,$Q119+P120)+IF('Debt Snowball Calculator'!$H$16=$D120,MIN($C120,MAX($Q119-(MIN('Debt Snowball Calculator'!$F$16,$Q119+P120)-P120),0)),0)))</f>
        <v/>
      </c>
      <c r="P120" s="44" t="str">
        <f aca="false">IF($A120="","",$Q119*('Debt Snowball Calculator'!$E$16/12))</f>
        <v/>
      </c>
      <c r="Q120" s="44" t="str">
        <f aca="false">IF($A120="","",MAX($Q119-(O120-P120),0))</f>
        <v/>
      </c>
      <c r="R120" s="44" t="str">
        <f aca="false">IF($A120="","",IF($T119&lt;=0.005,0,MIN('Debt Snowball Calculator'!$F$17,$T119+S120)+IF('Debt Snowball Calculator'!$H$17=$D120,MIN($C120,MAX($T119-(MIN('Debt Snowball Calculator'!$F$17,$T119+S120)-S120),0)),0)))</f>
        <v/>
      </c>
      <c r="S120" s="44" t="str">
        <f aca="false">IF($A120="","",$T119*('Debt Snowball Calculator'!$E$17/12))</f>
        <v/>
      </c>
      <c r="T120" s="44" t="str">
        <f aca="false">IF($A120="","",MAX($T119-(R120-S120),0))</f>
        <v/>
      </c>
      <c r="U120" s="44" t="str">
        <f aca="false">IF($A120="","",IF($W119&lt;=0.005,0,MIN('Debt Snowball Calculator'!$F$18,$W119+V120)+IF('Debt Snowball Calculator'!$H$18=$D120,MIN($C120,MAX($W119-(MIN('Debt Snowball Calculator'!$F$18,$W119+V120)-V120),0)),0)))</f>
        <v/>
      </c>
      <c r="V120" s="44" t="str">
        <f aca="false">IF($A120="","",$W119*('Debt Snowball Calculator'!$E$18/12))</f>
        <v/>
      </c>
      <c r="W120" s="44" t="str">
        <f aca="false">IF($A120="","",MAX($W119-(U120-V120),0))</f>
        <v/>
      </c>
      <c r="X120" s="44" t="str">
        <f aca="false">IF($A120="","",IF($Z119&lt;=0.005,0,MIN('Debt Snowball Calculator'!$F$19,$Z119+Y120)+IF('Debt Snowball Calculator'!$H$19=$D120,MIN($C120,MAX($Z119-(MIN('Debt Snowball Calculator'!$F$19,$Z119+Y120)-Y120),0)),0)))</f>
        <v/>
      </c>
      <c r="Y120" s="44" t="str">
        <f aca="false">IF($A120="","",$Z119*('Debt Snowball Calculator'!$E$19/12))</f>
        <v/>
      </c>
      <c r="Z120" s="44" t="str">
        <f aca="false">IF($A120="","",MAX($Z119-(X120-Y120),0))</f>
        <v/>
      </c>
      <c r="AA120" s="44" t="str">
        <f aca="false">IF($A120="","",IF($AC119&lt;=0.005,0,MIN('Debt Snowball Calculator'!$F$20,$AC119+AB120)+IF('Debt Snowball Calculator'!$H$20=$D120,MIN($C120,MAX($AC119-(MIN('Debt Snowball Calculator'!$F$20,$AC119+AB120)-AB120),0)),0)))</f>
        <v/>
      </c>
      <c r="AB120" s="44" t="str">
        <f aca="false">IF($A120="","",$AC119*('Debt Snowball Calculator'!$E$20/12))</f>
        <v/>
      </c>
      <c r="AC120" s="44" t="str">
        <f aca="false">IF($A120="","",MAX($AC119-(AA120-AB120),0))</f>
        <v/>
      </c>
      <c r="AD120" s="44" t="str">
        <f aca="false">IF($A120="","",IF($AF119&lt;=0.005,0,MIN('Debt Snowball Calculator'!$F$21,$AF119+AE120)+IF('Debt Snowball Calculator'!$H$21=$D120,MIN($C120,MAX($AF119-(MIN('Debt Snowball Calculator'!$F$21,$AF119+AE120)-AE120),0)),0)))</f>
        <v/>
      </c>
      <c r="AE120" s="44" t="str">
        <f aca="false">IF($A120="","",$AF119*('Debt Snowball Calculator'!$E$21/12))</f>
        <v/>
      </c>
      <c r="AF120" s="44" t="str">
        <f aca="false">IF($A120="","",MAX($AF119-(AD120-AE120),0))</f>
        <v/>
      </c>
      <c r="AG120" s="44" t="str">
        <f aca="false">IF($A120="","",IF($AI119&lt;=0.005,0,MIN('Debt Snowball Calculator'!$F$22,$AI119+AH120)+IF('Debt Snowball Calculator'!$H$22=$D120,MIN($C120,MAX($AI119-(MIN('Debt Snowball Calculator'!$F$22,$AI119+AH120)-AH120),0)),0)))</f>
        <v/>
      </c>
      <c r="AH120" s="44" t="str">
        <f aca="false">IF($A120="","",$AI119*('Debt Snowball Calculator'!$E$22/12))</f>
        <v/>
      </c>
      <c r="AI120" s="44" t="str">
        <f aca="false">IF($A120="","",MAX($AI119-(AG120-AH120),0))</f>
        <v/>
      </c>
      <c r="AJ120" s="44" t="str">
        <f aca="false">IF($A120="","",F120+I120+L120+O120+R120+U120+X120+AA120+AD120+AG120)</f>
        <v/>
      </c>
      <c r="AK120" s="44" t="str">
        <f aca="false">IF($A120="","",G120+J120+M120+P120+S120+V120+Y120+AB120+AE120+AH120)</f>
        <v/>
      </c>
      <c r="AL120" s="44" t="str">
        <f aca="false">IF($A120="","",H120+K120+N120+Q120+T120+W120+Z120+AC120+AF120+AI120)</f>
        <v/>
      </c>
    </row>
    <row r="121" customFormat="false" ht="15" hidden="false" customHeight="false" outlineLevel="0" collapsed="false">
      <c r="A121" s="36" t="str">
        <f aca="false">IF($A120="","",IF(AND(ISNUMBER($AL120),$AL120&gt;0.005),$A120+1,""))</f>
        <v/>
      </c>
      <c r="B121" s="37" t="str">
        <f aca="false">IF($A121="","",EDATE('Debt Snowball Calculator'!$C$8,$A121-1))</f>
        <v/>
      </c>
      <c r="C121" s="43" t="str">
        <f aca="false">IF($A121="","",'Debt Snowball Calculator'!$C$7+IF($H120&lt;=0.005,'Debt Snowball Calculator'!$F$13,0)+IF($K120&lt;=0.005,'Debt Snowball Calculator'!$F$14,0)+IF($N120&lt;=0.005,'Debt Snowball Calculator'!$F$15,0)+IF($Q120&lt;=0.005,'Debt Snowball Calculator'!$F$16,0)+IF($T120&lt;=0.005,'Debt Snowball Calculator'!$F$17,0)+IF($W120&lt;=0.005,'Debt Snowball Calculator'!$F$18,0)+IF($Z120&lt;=0.005,'Debt Snowball Calculator'!$F$19,0)+IF($AC120&lt;=0.005,'Debt Snowball Calculator'!$F$20,0)+IF($AF120&lt;=0.005,'Debt Snowball Calculator'!$F$21,0)+IF($AI120&lt;=0.005,'Debt Snowball Calculator'!$F$22,0))</f>
        <v/>
      </c>
      <c r="D121" s="36" t="str">
        <f aca="false">IF($A121="","",MIN(IF($H120&lt;=0.005,99999,'Debt Snowball Calculator'!$H$13),IF($K120&lt;=0.005,99999,'Debt Snowball Calculator'!$H$14),IF($N120&lt;=0.005,99999,'Debt Snowball Calculator'!$H$15),IF($Q120&lt;=0.005,99999,'Debt Snowball Calculator'!$H$16),IF($T120&lt;=0.005,99999,'Debt Snowball Calculator'!$H$17),IF($W120&lt;=0.005,99999,'Debt Snowball Calculator'!$H$18),IF($Z120&lt;=0.005,99999,'Debt Snowball Calculator'!$H$19),IF($AC120&lt;=0.005,99999,'Debt Snowball Calculator'!$H$20),IF($AF120&lt;=0.005,99999,'Debt Snowball Calculator'!$H$21),IF($AI120&lt;=0.005,99999,'Debt Snowball Calculator'!$H$22)))</f>
        <v/>
      </c>
      <c r="E121" s="10" t="str">
        <f aca="false">IF($A121="","",IF($D121&gt;=99999,"— All Paid Off —",INDEX('Debt Snowball Calculator'!$C$13:$C$22,MATCH($D121,'Debt Snowball Calculator'!$H$13:$H$22,0))))</f>
        <v/>
      </c>
      <c r="F121" s="43" t="str">
        <f aca="false">IF($A121="","",IF($H120&lt;=0.005,0,MIN('Debt Snowball Calculator'!$F$13,$H120+G121)+IF('Debt Snowball Calculator'!$H$13=$D121,MIN($C121,MAX($H120-(MIN('Debt Snowball Calculator'!$F$13,$H120+G121)-G121),0)),0)))</f>
        <v/>
      </c>
      <c r="G121" s="43" t="str">
        <f aca="false">IF($A121="","",$H120*('Debt Snowball Calculator'!$E$13/12))</f>
        <v/>
      </c>
      <c r="H121" s="43" t="str">
        <f aca="false">IF($A121="","",MAX($H120-(F121-G121),0))</f>
        <v/>
      </c>
      <c r="I121" s="43" t="str">
        <f aca="false">IF($A121="","",IF($K120&lt;=0.005,0,MIN('Debt Snowball Calculator'!$F$14,$K120+J121)+IF('Debt Snowball Calculator'!$H$14=$D121,MIN($C121,MAX($K120-(MIN('Debt Snowball Calculator'!$F$14,$K120+J121)-J121),0)),0)))</f>
        <v/>
      </c>
      <c r="J121" s="43" t="str">
        <f aca="false">IF($A121="","",$K120*('Debt Snowball Calculator'!$E$14/12))</f>
        <v/>
      </c>
      <c r="K121" s="43" t="str">
        <f aca="false">IF($A121="","",MAX($K120-(I121-J121),0))</f>
        <v/>
      </c>
      <c r="L121" s="43" t="str">
        <f aca="false">IF($A121="","",IF($N120&lt;=0.005,0,MIN('Debt Snowball Calculator'!$F$15,$N120+M121)+IF('Debt Snowball Calculator'!$H$15=$D121,MIN($C121,MAX($N120-(MIN('Debt Snowball Calculator'!$F$15,$N120+M121)-M121),0)),0)))</f>
        <v/>
      </c>
      <c r="M121" s="43" t="str">
        <f aca="false">IF($A121="","",$N120*('Debt Snowball Calculator'!$E$15/12))</f>
        <v/>
      </c>
      <c r="N121" s="43" t="str">
        <f aca="false">IF($A121="","",MAX($N120-(L121-M121),0))</f>
        <v/>
      </c>
      <c r="O121" s="43" t="str">
        <f aca="false">IF($A121="","",IF($Q120&lt;=0.005,0,MIN('Debt Snowball Calculator'!$F$16,$Q120+P121)+IF('Debt Snowball Calculator'!$H$16=$D121,MIN($C121,MAX($Q120-(MIN('Debt Snowball Calculator'!$F$16,$Q120+P121)-P121),0)),0)))</f>
        <v/>
      </c>
      <c r="P121" s="43" t="str">
        <f aca="false">IF($A121="","",$Q120*('Debt Snowball Calculator'!$E$16/12))</f>
        <v/>
      </c>
      <c r="Q121" s="43" t="str">
        <f aca="false">IF($A121="","",MAX($Q120-(O121-P121),0))</f>
        <v/>
      </c>
      <c r="R121" s="43" t="str">
        <f aca="false">IF($A121="","",IF($T120&lt;=0.005,0,MIN('Debt Snowball Calculator'!$F$17,$T120+S121)+IF('Debt Snowball Calculator'!$H$17=$D121,MIN($C121,MAX($T120-(MIN('Debt Snowball Calculator'!$F$17,$T120+S121)-S121),0)),0)))</f>
        <v/>
      </c>
      <c r="S121" s="43" t="str">
        <f aca="false">IF($A121="","",$T120*('Debt Snowball Calculator'!$E$17/12))</f>
        <v/>
      </c>
      <c r="T121" s="43" t="str">
        <f aca="false">IF($A121="","",MAX($T120-(R121-S121),0))</f>
        <v/>
      </c>
      <c r="U121" s="43" t="str">
        <f aca="false">IF($A121="","",IF($W120&lt;=0.005,0,MIN('Debt Snowball Calculator'!$F$18,$W120+V121)+IF('Debt Snowball Calculator'!$H$18=$D121,MIN($C121,MAX($W120-(MIN('Debt Snowball Calculator'!$F$18,$W120+V121)-V121),0)),0)))</f>
        <v/>
      </c>
      <c r="V121" s="43" t="str">
        <f aca="false">IF($A121="","",$W120*('Debt Snowball Calculator'!$E$18/12))</f>
        <v/>
      </c>
      <c r="W121" s="43" t="str">
        <f aca="false">IF($A121="","",MAX($W120-(U121-V121),0))</f>
        <v/>
      </c>
      <c r="X121" s="43" t="str">
        <f aca="false">IF($A121="","",IF($Z120&lt;=0.005,0,MIN('Debt Snowball Calculator'!$F$19,$Z120+Y121)+IF('Debt Snowball Calculator'!$H$19=$D121,MIN($C121,MAX($Z120-(MIN('Debt Snowball Calculator'!$F$19,$Z120+Y121)-Y121),0)),0)))</f>
        <v/>
      </c>
      <c r="Y121" s="43" t="str">
        <f aca="false">IF($A121="","",$Z120*('Debt Snowball Calculator'!$E$19/12))</f>
        <v/>
      </c>
      <c r="Z121" s="43" t="str">
        <f aca="false">IF($A121="","",MAX($Z120-(X121-Y121),0))</f>
        <v/>
      </c>
      <c r="AA121" s="43" t="str">
        <f aca="false">IF($A121="","",IF($AC120&lt;=0.005,0,MIN('Debt Snowball Calculator'!$F$20,$AC120+AB121)+IF('Debt Snowball Calculator'!$H$20=$D121,MIN($C121,MAX($AC120-(MIN('Debt Snowball Calculator'!$F$20,$AC120+AB121)-AB121),0)),0)))</f>
        <v/>
      </c>
      <c r="AB121" s="43" t="str">
        <f aca="false">IF($A121="","",$AC120*('Debt Snowball Calculator'!$E$20/12))</f>
        <v/>
      </c>
      <c r="AC121" s="43" t="str">
        <f aca="false">IF($A121="","",MAX($AC120-(AA121-AB121),0))</f>
        <v/>
      </c>
      <c r="AD121" s="43" t="str">
        <f aca="false">IF($A121="","",IF($AF120&lt;=0.005,0,MIN('Debt Snowball Calculator'!$F$21,$AF120+AE121)+IF('Debt Snowball Calculator'!$H$21=$D121,MIN($C121,MAX($AF120-(MIN('Debt Snowball Calculator'!$F$21,$AF120+AE121)-AE121),0)),0)))</f>
        <v/>
      </c>
      <c r="AE121" s="43" t="str">
        <f aca="false">IF($A121="","",$AF120*('Debt Snowball Calculator'!$E$21/12))</f>
        <v/>
      </c>
      <c r="AF121" s="43" t="str">
        <f aca="false">IF($A121="","",MAX($AF120-(AD121-AE121),0))</f>
        <v/>
      </c>
      <c r="AG121" s="43" t="str">
        <f aca="false">IF($A121="","",IF($AI120&lt;=0.005,0,MIN('Debt Snowball Calculator'!$F$22,$AI120+AH121)+IF('Debt Snowball Calculator'!$H$22=$D121,MIN($C121,MAX($AI120-(MIN('Debt Snowball Calculator'!$F$22,$AI120+AH121)-AH121),0)),0)))</f>
        <v/>
      </c>
      <c r="AH121" s="43" t="str">
        <f aca="false">IF($A121="","",$AI120*('Debt Snowball Calculator'!$E$22/12))</f>
        <v/>
      </c>
      <c r="AI121" s="43" t="str">
        <f aca="false">IF($A121="","",MAX($AI120-(AG121-AH121),0))</f>
        <v/>
      </c>
      <c r="AJ121" s="43" t="str">
        <f aca="false">IF($A121="","",F121+I121+L121+O121+R121+U121+X121+AA121+AD121+AG121)</f>
        <v/>
      </c>
      <c r="AK121" s="43" t="str">
        <f aca="false">IF($A121="","",G121+J121+M121+P121+S121+V121+Y121+AB121+AE121+AH121)</f>
        <v/>
      </c>
      <c r="AL121" s="43" t="str">
        <f aca="false">IF($A121="","",H121+K121+N121+Q121+T121+W121+Z121+AC121+AF121+AI121)</f>
        <v/>
      </c>
    </row>
    <row r="122" customFormat="false" ht="15" hidden="false" customHeight="false" outlineLevel="0" collapsed="false">
      <c r="A122" s="39" t="str">
        <f aca="false">IF($A121="","",IF(AND(ISNUMBER($AL121),$AL121&gt;0.005),$A121+1,""))</f>
        <v/>
      </c>
      <c r="B122" s="40" t="str">
        <f aca="false">IF($A122="","",EDATE('Debt Snowball Calculator'!$C$8,$A122-1))</f>
        <v/>
      </c>
      <c r="C122" s="44" t="str">
        <f aca="false">IF($A122="","",'Debt Snowball Calculator'!$C$7+IF($H121&lt;=0.005,'Debt Snowball Calculator'!$F$13,0)+IF($K121&lt;=0.005,'Debt Snowball Calculator'!$F$14,0)+IF($N121&lt;=0.005,'Debt Snowball Calculator'!$F$15,0)+IF($Q121&lt;=0.005,'Debt Snowball Calculator'!$F$16,0)+IF($T121&lt;=0.005,'Debt Snowball Calculator'!$F$17,0)+IF($W121&lt;=0.005,'Debt Snowball Calculator'!$F$18,0)+IF($Z121&lt;=0.005,'Debt Snowball Calculator'!$F$19,0)+IF($AC121&lt;=0.005,'Debt Snowball Calculator'!$F$20,0)+IF($AF121&lt;=0.005,'Debt Snowball Calculator'!$F$21,0)+IF($AI121&lt;=0.005,'Debt Snowball Calculator'!$F$22,0))</f>
        <v/>
      </c>
      <c r="D122" s="39" t="str">
        <f aca="false">IF($A122="","",MIN(IF($H121&lt;=0.005,99999,'Debt Snowball Calculator'!$H$13),IF($K121&lt;=0.005,99999,'Debt Snowball Calculator'!$H$14),IF($N121&lt;=0.005,99999,'Debt Snowball Calculator'!$H$15),IF($Q121&lt;=0.005,99999,'Debt Snowball Calculator'!$H$16),IF($T121&lt;=0.005,99999,'Debt Snowball Calculator'!$H$17),IF($W121&lt;=0.005,99999,'Debt Snowball Calculator'!$H$18),IF($Z121&lt;=0.005,99999,'Debt Snowball Calculator'!$H$19),IF($AC121&lt;=0.005,99999,'Debt Snowball Calculator'!$H$20),IF($AF121&lt;=0.005,99999,'Debt Snowball Calculator'!$H$21),IF($AI121&lt;=0.005,99999,'Debt Snowball Calculator'!$H$22)))</f>
        <v/>
      </c>
      <c r="E122" s="17" t="str">
        <f aca="false">IF($A122="","",IF($D122&gt;=99999,"— All Paid Off —",INDEX('Debt Snowball Calculator'!$C$13:$C$22,MATCH($D122,'Debt Snowball Calculator'!$H$13:$H$22,0))))</f>
        <v/>
      </c>
      <c r="F122" s="44" t="str">
        <f aca="false">IF($A122="","",IF($H121&lt;=0.005,0,MIN('Debt Snowball Calculator'!$F$13,$H121+G122)+IF('Debt Snowball Calculator'!$H$13=$D122,MIN($C122,MAX($H121-(MIN('Debt Snowball Calculator'!$F$13,$H121+G122)-G122),0)),0)))</f>
        <v/>
      </c>
      <c r="G122" s="44" t="str">
        <f aca="false">IF($A122="","",$H121*('Debt Snowball Calculator'!$E$13/12))</f>
        <v/>
      </c>
      <c r="H122" s="44" t="str">
        <f aca="false">IF($A122="","",MAX($H121-(F122-G122),0))</f>
        <v/>
      </c>
      <c r="I122" s="44" t="str">
        <f aca="false">IF($A122="","",IF($K121&lt;=0.005,0,MIN('Debt Snowball Calculator'!$F$14,$K121+J122)+IF('Debt Snowball Calculator'!$H$14=$D122,MIN($C122,MAX($K121-(MIN('Debt Snowball Calculator'!$F$14,$K121+J122)-J122),0)),0)))</f>
        <v/>
      </c>
      <c r="J122" s="44" t="str">
        <f aca="false">IF($A122="","",$K121*('Debt Snowball Calculator'!$E$14/12))</f>
        <v/>
      </c>
      <c r="K122" s="44" t="str">
        <f aca="false">IF($A122="","",MAX($K121-(I122-J122),0))</f>
        <v/>
      </c>
      <c r="L122" s="44" t="str">
        <f aca="false">IF($A122="","",IF($N121&lt;=0.005,0,MIN('Debt Snowball Calculator'!$F$15,$N121+M122)+IF('Debt Snowball Calculator'!$H$15=$D122,MIN($C122,MAX($N121-(MIN('Debt Snowball Calculator'!$F$15,$N121+M122)-M122),0)),0)))</f>
        <v/>
      </c>
      <c r="M122" s="44" t="str">
        <f aca="false">IF($A122="","",$N121*('Debt Snowball Calculator'!$E$15/12))</f>
        <v/>
      </c>
      <c r="N122" s="44" t="str">
        <f aca="false">IF($A122="","",MAX($N121-(L122-M122),0))</f>
        <v/>
      </c>
      <c r="O122" s="44" t="str">
        <f aca="false">IF($A122="","",IF($Q121&lt;=0.005,0,MIN('Debt Snowball Calculator'!$F$16,$Q121+P122)+IF('Debt Snowball Calculator'!$H$16=$D122,MIN($C122,MAX($Q121-(MIN('Debt Snowball Calculator'!$F$16,$Q121+P122)-P122),0)),0)))</f>
        <v/>
      </c>
      <c r="P122" s="44" t="str">
        <f aca="false">IF($A122="","",$Q121*('Debt Snowball Calculator'!$E$16/12))</f>
        <v/>
      </c>
      <c r="Q122" s="44" t="str">
        <f aca="false">IF($A122="","",MAX($Q121-(O122-P122),0))</f>
        <v/>
      </c>
      <c r="R122" s="44" t="str">
        <f aca="false">IF($A122="","",IF($T121&lt;=0.005,0,MIN('Debt Snowball Calculator'!$F$17,$T121+S122)+IF('Debt Snowball Calculator'!$H$17=$D122,MIN($C122,MAX($T121-(MIN('Debt Snowball Calculator'!$F$17,$T121+S122)-S122),0)),0)))</f>
        <v/>
      </c>
      <c r="S122" s="44" t="str">
        <f aca="false">IF($A122="","",$T121*('Debt Snowball Calculator'!$E$17/12))</f>
        <v/>
      </c>
      <c r="T122" s="44" t="str">
        <f aca="false">IF($A122="","",MAX($T121-(R122-S122),0))</f>
        <v/>
      </c>
      <c r="U122" s="44" t="str">
        <f aca="false">IF($A122="","",IF($W121&lt;=0.005,0,MIN('Debt Snowball Calculator'!$F$18,$W121+V122)+IF('Debt Snowball Calculator'!$H$18=$D122,MIN($C122,MAX($W121-(MIN('Debt Snowball Calculator'!$F$18,$W121+V122)-V122),0)),0)))</f>
        <v/>
      </c>
      <c r="V122" s="44" t="str">
        <f aca="false">IF($A122="","",$W121*('Debt Snowball Calculator'!$E$18/12))</f>
        <v/>
      </c>
      <c r="W122" s="44" t="str">
        <f aca="false">IF($A122="","",MAX($W121-(U122-V122),0))</f>
        <v/>
      </c>
      <c r="X122" s="44" t="str">
        <f aca="false">IF($A122="","",IF($Z121&lt;=0.005,0,MIN('Debt Snowball Calculator'!$F$19,$Z121+Y122)+IF('Debt Snowball Calculator'!$H$19=$D122,MIN($C122,MAX($Z121-(MIN('Debt Snowball Calculator'!$F$19,$Z121+Y122)-Y122),0)),0)))</f>
        <v/>
      </c>
      <c r="Y122" s="44" t="str">
        <f aca="false">IF($A122="","",$Z121*('Debt Snowball Calculator'!$E$19/12))</f>
        <v/>
      </c>
      <c r="Z122" s="44" t="str">
        <f aca="false">IF($A122="","",MAX($Z121-(X122-Y122),0))</f>
        <v/>
      </c>
      <c r="AA122" s="44" t="str">
        <f aca="false">IF($A122="","",IF($AC121&lt;=0.005,0,MIN('Debt Snowball Calculator'!$F$20,$AC121+AB122)+IF('Debt Snowball Calculator'!$H$20=$D122,MIN($C122,MAX($AC121-(MIN('Debt Snowball Calculator'!$F$20,$AC121+AB122)-AB122),0)),0)))</f>
        <v/>
      </c>
      <c r="AB122" s="44" t="str">
        <f aca="false">IF($A122="","",$AC121*('Debt Snowball Calculator'!$E$20/12))</f>
        <v/>
      </c>
      <c r="AC122" s="44" t="str">
        <f aca="false">IF($A122="","",MAX($AC121-(AA122-AB122),0))</f>
        <v/>
      </c>
      <c r="AD122" s="44" t="str">
        <f aca="false">IF($A122="","",IF($AF121&lt;=0.005,0,MIN('Debt Snowball Calculator'!$F$21,$AF121+AE122)+IF('Debt Snowball Calculator'!$H$21=$D122,MIN($C122,MAX($AF121-(MIN('Debt Snowball Calculator'!$F$21,$AF121+AE122)-AE122),0)),0)))</f>
        <v/>
      </c>
      <c r="AE122" s="44" t="str">
        <f aca="false">IF($A122="","",$AF121*('Debt Snowball Calculator'!$E$21/12))</f>
        <v/>
      </c>
      <c r="AF122" s="44" t="str">
        <f aca="false">IF($A122="","",MAX($AF121-(AD122-AE122),0))</f>
        <v/>
      </c>
      <c r="AG122" s="44" t="str">
        <f aca="false">IF($A122="","",IF($AI121&lt;=0.005,0,MIN('Debt Snowball Calculator'!$F$22,$AI121+AH122)+IF('Debt Snowball Calculator'!$H$22=$D122,MIN($C122,MAX($AI121-(MIN('Debt Snowball Calculator'!$F$22,$AI121+AH122)-AH122),0)),0)))</f>
        <v/>
      </c>
      <c r="AH122" s="44" t="str">
        <f aca="false">IF($A122="","",$AI121*('Debt Snowball Calculator'!$E$22/12))</f>
        <v/>
      </c>
      <c r="AI122" s="44" t="str">
        <f aca="false">IF($A122="","",MAX($AI121-(AG122-AH122),0))</f>
        <v/>
      </c>
      <c r="AJ122" s="44" t="str">
        <f aca="false">IF($A122="","",F122+I122+L122+O122+R122+U122+X122+AA122+AD122+AG122)</f>
        <v/>
      </c>
      <c r="AK122" s="44" t="str">
        <f aca="false">IF($A122="","",G122+J122+M122+P122+S122+V122+Y122+AB122+AE122+AH122)</f>
        <v/>
      </c>
      <c r="AL122" s="44" t="str">
        <f aca="false">IF($A122="","",H122+K122+N122+Q122+T122+W122+Z122+AC122+AF122+AI122)</f>
        <v/>
      </c>
    </row>
    <row r="123" customFormat="false" ht="15" hidden="false" customHeight="false" outlineLevel="0" collapsed="false">
      <c r="A123" s="36" t="str">
        <f aca="false">IF($A122="","",IF(AND(ISNUMBER($AL122),$AL122&gt;0.005),$A122+1,""))</f>
        <v/>
      </c>
      <c r="B123" s="37" t="str">
        <f aca="false">IF($A123="","",EDATE('Debt Snowball Calculator'!$C$8,$A123-1))</f>
        <v/>
      </c>
      <c r="C123" s="43" t="str">
        <f aca="false">IF($A123="","",'Debt Snowball Calculator'!$C$7+IF($H122&lt;=0.005,'Debt Snowball Calculator'!$F$13,0)+IF($K122&lt;=0.005,'Debt Snowball Calculator'!$F$14,0)+IF($N122&lt;=0.005,'Debt Snowball Calculator'!$F$15,0)+IF($Q122&lt;=0.005,'Debt Snowball Calculator'!$F$16,0)+IF($T122&lt;=0.005,'Debt Snowball Calculator'!$F$17,0)+IF($W122&lt;=0.005,'Debt Snowball Calculator'!$F$18,0)+IF($Z122&lt;=0.005,'Debt Snowball Calculator'!$F$19,0)+IF($AC122&lt;=0.005,'Debt Snowball Calculator'!$F$20,0)+IF($AF122&lt;=0.005,'Debt Snowball Calculator'!$F$21,0)+IF($AI122&lt;=0.005,'Debt Snowball Calculator'!$F$22,0))</f>
        <v/>
      </c>
      <c r="D123" s="36" t="str">
        <f aca="false">IF($A123="","",MIN(IF($H122&lt;=0.005,99999,'Debt Snowball Calculator'!$H$13),IF($K122&lt;=0.005,99999,'Debt Snowball Calculator'!$H$14),IF($N122&lt;=0.005,99999,'Debt Snowball Calculator'!$H$15),IF($Q122&lt;=0.005,99999,'Debt Snowball Calculator'!$H$16),IF($T122&lt;=0.005,99999,'Debt Snowball Calculator'!$H$17),IF($W122&lt;=0.005,99999,'Debt Snowball Calculator'!$H$18),IF($Z122&lt;=0.005,99999,'Debt Snowball Calculator'!$H$19),IF($AC122&lt;=0.005,99999,'Debt Snowball Calculator'!$H$20),IF($AF122&lt;=0.005,99999,'Debt Snowball Calculator'!$H$21),IF($AI122&lt;=0.005,99999,'Debt Snowball Calculator'!$H$22)))</f>
        <v/>
      </c>
      <c r="E123" s="10" t="str">
        <f aca="false">IF($A123="","",IF($D123&gt;=99999,"— All Paid Off —",INDEX('Debt Snowball Calculator'!$C$13:$C$22,MATCH($D123,'Debt Snowball Calculator'!$H$13:$H$22,0))))</f>
        <v/>
      </c>
      <c r="F123" s="43" t="str">
        <f aca="false">IF($A123="","",IF($H122&lt;=0.005,0,MIN('Debt Snowball Calculator'!$F$13,$H122+G123)+IF('Debt Snowball Calculator'!$H$13=$D123,MIN($C123,MAX($H122-(MIN('Debt Snowball Calculator'!$F$13,$H122+G123)-G123),0)),0)))</f>
        <v/>
      </c>
      <c r="G123" s="43" t="str">
        <f aca="false">IF($A123="","",$H122*('Debt Snowball Calculator'!$E$13/12))</f>
        <v/>
      </c>
      <c r="H123" s="43" t="str">
        <f aca="false">IF($A123="","",MAX($H122-(F123-G123),0))</f>
        <v/>
      </c>
      <c r="I123" s="43" t="str">
        <f aca="false">IF($A123="","",IF($K122&lt;=0.005,0,MIN('Debt Snowball Calculator'!$F$14,$K122+J123)+IF('Debt Snowball Calculator'!$H$14=$D123,MIN($C123,MAX($K122-(MIN('Debt Snowball Calculator'!$F$14,$K122+J123)-J123),0)),0)))</f>
        <v/>
      </c>
      <c r="J123" s="43" t="str">
        <f aca="false">IF($A123="","",$K122*('Debt Snowball Calculator'!$E$14/12))</f>
        <v/>
      </c>
      <c r="K123" s="43" t="str">
        <f aca="false">IF($A123="","",MAX($K122-(I123-J123),0))</f>
        <v/>
      </c>
      <c r="L123" s="43" t="str">
        <f aca="false">IF($A123="","",IF($N122&lt;=0.005,0,MIN('Debt Snowball Calculator'!$F$15,$N122+M123)+IF('Debt Snowball Calculator'!$H$15=$D123,MIN($C123,MAX($N122-(MIN('Debt Snowball Calculator'!$F$15,$N122+M123)-M123),0)),0)))</f>
        <v/>
      </c>
      <c r="M123" s="43" t="str">
        <f aca="false">IF($A123="","",$N122*('Debt Snowball Calculator'!$E$15/12))</f>
        <v/>
      </c>
      <c r="N123" s="43" t="str">
        <f aca="false">IF($A123="","",MAX($N122-(L123-M123),0))</f>
        <v/>
      </c>
      <c r="O123" s="43" t="str">
        <f aca="false">IF($A123="","",IF($Q122&lt;=0.005,0,MIN('Debt Snowball Calculator'!$F$16,$Q122+P123)+IF('Debt Snowball Calculator'!$H$16=$D123,MIN($C123,MAX($Q122-(MIN('Debt Snowball Calculator'!$F$16,$Q122+P123)-P123),0)),0)))</f>
        <v/>
      </c>
      <c r="P123" s="43" t="str">
        <f aca="false">IF($A123="","",$Q122*('Debt Snowball Calculator'!$E$16/12))</f>
        <v/>
      </c>
      <c r="Q123" s="43" t="str">
        <f aca="false">IF($A123="","",MAX($Q122-(O123-P123),0))</f>
        <v/>
      </c>
      <c r="R123" s="43" t="str">
        <f aca="false">IF($A123="","",IF($T122&lt;=0.005,0,MIN('Debt Snowball Calculator'!$F$17,$T122+S123)+IF('Debt Snowball Calculator'!$H$17=$D123,MIN($C123,MAX($T122-(MIN('Debt Snowball Calculator'!$F$17,$T122+S123)-S123),0)),0)))</f>
        <v/>
      </c>
      <c r="S123" s="43" t="str">
        <f aca="false">IF($A123="","",$T122*('Debt Snowball Calculator'!$E$17/12))</f>
        <v/>
      </c>
      <c r="T123" s="43" t="str">
        <f aca="false">IF($A123="","",MAX($T122-(R123-S123),0))</f>
        <v/>
      </c>
      <c r="U123" s="43" t="str">
        <f aca="false">IF($A123="","",IF($W122&lt;=0.005,0,MIN('Debt Snowball Calculator'!$F$18,$W122+V123)+IF('Debt Snowball Calculator'!$H$18=$D123,MIN($C123,MAX($W122-(MIN('Debt Snowball Calculator'!$F$18,$W122+V123)-V123),0)),0)))</f>
        <v/>
      </c>
      <c r="V123" s="43" t="str">
        <f aca="false">IF($A123="","",$W122*('Debt Snowball Calculator'!$E$18/12))</f>
        <v/>
      </c>
      <c r="W123" s="43" t="str">
        <f aca="false">IF($A123="","",MAX($W122-(U123-V123),0))</f>
        <v/>
      </c>
      <c r="X123" s="43" t="str">
        <f aca="false">IF($A123="","",IF($Z122&lt;=0.005,0,MIN('Debt Snowball Calculator'!$F$19,$Z122+Y123)+IF('Debt Snowball Calculator'!$H$19=$D123,MIN($C123,MAX($Z122-(MIN('Debt Snowball Calculator'!$F$19,$Z122+Y123)-Y123),0)),0)))</f>
        <v/>
      </c>
      <c r="Y123" s="43" t="str">
        <f aca="false">IF($A123="","",$Z122*('Debt Snowball Calculator'!$E$19/12))</f>
        <v/>
      </c>
      <c r="Z123" s="43" t="str">
        <f aca="false">IF($A123="","",MAX($Z122-(X123-Y123),0))</f>
        <v/>
      </c>
      <c r="AA123" s="43" t="str">
        <f aca="false">IF($A123="","",IF($AC122&lt;=0.005,0,MIN('Debt Snowball Calculator'!$F$20,$AC122+AB123)+IF('Debt Snowball Calculator'!$H$20=$D123,MIN($C123,MAX($AC122-(MIN('Debt Snowball Calculator'!$F$20,$AC122+AB123)-AB123),0)),0)))</f>
        <v/>
      </c>
      <c r="AB123" s="43" t="str">
        <f aca="false">IF($A123="","",$AC122*('Debt Snowball Calculator'!$E$20/12))</f>
        <v/>
      </c>
      <c r="AC123" s="43" t="str">
        <f aca="false">IF($A123="","",MAX($AC122-(AA123-AB123),0))</f>
        <v/>
      </c>
      <c r="AD123" s="43" t="str">
        <f aca="false">IF($A123="","",IF($AF122&lt;=0.005,0,MIN('Debt Snowball Calculator'!$F$21,$AF122+AE123)+IF('Debt Snowball Calculator'!$H$21=$D123,MIN($C123,MAX($AF122-(MIN('Debt Snowball Calculator'!$F$21,$AF122+AE123)-AE123),0)),0)))</f>
        <v/>
      </c>
      <c r="AE123" s="43" t="str">
        <f aca="false">IF($A123="","",$AF122*('Debt Snowball Calculator'!$E$21/12))</f>
        <v/>
      </c>
      <c r="AF123" s="43" t="str">
        <f aca="false">IF($A123="","",MAX($AF122-(AD123-AE123),0))</f>
        <v/>
      </c>
      <c r="AG123" s="43" t="str">
        <f aca="false">IF($A123="","",IF($AI122&lt;=0.005,0,MIN('Debt Snowball Calculator'!$F$22,$AI122+AH123)+IF('Debt Snowball Calculator'!$H$22=$D123,MIN($C123,MAX($AI122-(MIN('Debt Snowball Calculator'!$F$22,$AI122+AH123)-AH123),0)),0)))</f>
        <v/>
      </c>
      <c r="AH123" s="43" t="str">
        <f aca="false">IF($A123="","",$AI122*('Debt Snowball Calculator'!$E$22/12))</f>
        <v/>
      </c>
      <c r="AI123" s="43" t="str">
        <f aca="false">IF($A123="","",MAX($AI122-(AG123-AH123),0))</f>
        <v/>
      </c>
      <c r="AJ123" s="43" t="str">
        <f aca="false">IF($A123="","",F123+I123+L123+O123+R123+U123+X123+AA123+AD123+AG123)</f>
        <v/>
      </c>
      <c r="AK123" s="43" t="str">
        <f aca="false">IF($A123="","",G123+J123+M123+P123+S123+V123+Y123+AB123+AE123+AH123)</f>
        <v/>
      </c>
      <c r="AL123" s="43" t="str">
        <f aca="false">IF($A123="","",H123+K123+N123+Q123+T123+W123+Z123+AC123+AF123+AI123)</f>
        <v/>
      </c>
    </row>
    <row r="124" customFormat="false" ht="15" hidden="false" customHeight="false" outlineLevel="0" collapsed="false">
      <c r="A124" s="39" t="str">
        <f aca="false">IF($A123="","",IF(AND(ISNUMBER($AL123),$AL123&gt;0.005),$A123+1,""))</f>
        <v/>
      </c>
      <c r="B124" s="40" t="str">
        <f aca="false">IF($A124="","",EDATE('Debt Snowball Calculator'!$C$8,$A124-1))</f>
        <v/>
      </c>
      <c r="C124" s="44" t="str">
        <f aca="false">IF($A124="","",'Debt Snowball Calculator'!$C$7+IF($H123&lt;=0.005,'Debt Snowball Calculator'!$F$13,0)+IF($K123&lt;=0.005,'Debt Snowball Calculator'!$F$14,0)+IF($N123&lt;=0.005,'Debt Snowball Calculator'!$F$15,0)+IF($Q123&lt;=0.005,'Debt Snowball Calculator'!$F$16,0)+IF($T123&lt;=0.005,'Debt Snowball Calculator'!$F$17,0)+IF($W123&lt;=0.005,'Debt Snowball Calculator'!$F$18,0)+IF($Z123&lt;=0.005,'Debt Snowball Calculator'!$F$19,0)+IF($AC123&lt;=0.005,'Debt Snowball Calculator'!$F$20,0)+IF($AF123&lt;=0.005,'Debt Snowball Calculator'!$F$21,0)+IF($AI123&lt;=0.005,'Debt Snowball Calculator'!$F$22,0))</f>
        <v/>
      </c>
      <c r="D124" s="39" t="str">
        <f aca="false">IF($A124="","",MIN(IF($H123&lt;=0.005,99999,'Debt Snowball Calculator'!$H$13),IF($K123&lt;=0.005,99999,'Debt Snowball Calculator'!$H$14),IF($N123&lt;=0.005,99999,'Debt Snowball Calculator'!$H$15),IF($Q123&lt;=0.005,99999,'Debt Snowball Calculator'!$H$16),IF($T123&lt;=0.005,99999,'Debt Snowball Calculator'!$H$17),IF($W123&lt;=0.005,99999,'Debt Snowball Calculator'!$H$18),IF($Z123&lt;=0.005,99999,'Debt Snowball Calculator'!$H$19),IF($AC123&lt;=0.005,99999,'Debt Snowball Calculator'!$H$20),IF($AF123&lt;=0.005,99999,'Debt Snowball Calculator'!$H$21),IF($AI123&lt;=0.005,99999,'Debt Snowball Calculator'!$H$22)))</f>
        <v/>
      </c>
      <c r="E124" s="17" t="str">
        <f aca="false">IF($A124="","",IF($D124&gt;=99999,"— All Paid Off —",INDEX('Debt Snowball Calculator'!$C$13:$C$22,MATCH($D124,'Debt Snowball Calculator'!$H$13:$H$22,0))))</f>
        <v/>
      </c>
      <c r="F124" s="44" t="str">
        <f aca="false">IF($A124="","",IF($H123&lt;=0.005,0,MIN('Debt Snowball Calculator'!$F$13,$H123+G124)+IF('Debt Snowball Calculator'!$H$13=$D124,MIN($C124,MAX($H123-(MIN('Debt Snowball Calculator'!$F$13,$H123+G124)-G124),0)),0)))</f>
        <v/>
      </c>
      <c r="G124" s="44" t="str">
        <f aca="false">IF($A124="","",$H123*('Debt Snowball Calculator'!$E$13/12))</f>
        <v/>
      </c>
      <c r="H124" s="44" t="str">
        <f aca="false">IF($A124="","",MAX($H123-(F124-G124),0))</f>
        <v/>
      </c>
      <c r="I124" s="44" t="str">
        <f aca="false">IF($A124="","",IF($K123&lt;=0.005,0,MIN('Debt Snowball Calculator'!$F$14,$K123+J124)+IF('Debt Snowball Calculator'!$H$14=$D124,MIN($C124,MAX($K123-(MIN('Debt Snowball Calculator'!$F$14,$K123+J124)-J124),0)),0)))</f>
        <v/>
      </c>
      <c r="J124" s="44" t="str">
        <f aca="false">IF($A124="","",$K123*('Debt Snowball Calculator'!$E$14/12))</f>
        <v/>
      </c>
      <c r="K124" s="44" t="str">
        <f aca="false">IF($A124="","",MAX($K123-(I124-J124),0))</f>
        <v/>
      </c>
      <c r="L124" s="44" t="str">
        <f aca="false">IF($A124="","",IF($N123&lt;=0.005,0,MIN('Debt Snowball Calculator'!$F$15,$N123+M124)+IF('Debt Snowball Calculator'!$H$15=$D124,MIN($C124,MAX($N123-(MIN('Debt Snowball Calculator'!$F$15,$N123+M124)-M124),0)),0)))</f>
        <v/>
      </c>
      <c r="M124" s="44" t="str">
        <f aca="false">IF($A124="","",$N123*('Debt Snowball Calculator'!$E$15/12))</f>
        <v/>
      </c>
      <c r="N124" s="44" t="str">
        <f aca="false">IF($A124="","",MAX($N123-(L124-M124),0))</f>
        <v/>
      </c>
      <c r="O124" s="44" t="str">
        <f aca="false">IF($A124="","",IF($Q123&lt;=0.005,0,MIN('Debt Snowball Calculator'!$F$16,$Q123+P124)+IF('Debt Snowball Calculator'!$H$16=$D124,MIN($C124,MAX($Q123-(MIN('Debt Snowball Calculator'!$F$16,$Q123+P124)-P124),0)),0)))</f>
        <v/>
      </c>
      <c r="P124" s="44" t="str">
        <f aca="false">IF($A124="","",$Q123*('Debt Snowball Calculator'!$E$16/12))</f>
        <v/>
      </c>
      <c r="Q124" s="44" t="str">
        <f aca="false">IF($A124="","",MAX($Q123-(O124-P124),0))</f>
        <v/>
      </c>
      <c r="R124" s="44" t="str">
        <f aca="false">IF($A124="","",IF($T123&lt;=0.005,0,MIN('Debt Snowball Calculator'!$F$17,$T123+S124)+IF('Debt Snowball Calculator'!$H$17=$D124,MIN($C124,MAX($T123-(MIN('Debt Snowball Calculator'!$F$17,$T123+S124)-S124),0)),0)))</f>
        <v/>
      </c>
      <c r="S124" s="44" t="str">
        <f aca="false">IF($A124="","",$T123*('Debt Snowball Calculator'!$E$17/12))</f>
        <v/>
      </c>
      <c r="T124" s="44" t="str">
        <f aca="false">IF($A124="","",MAX($T123-(R124-S124),0))</f>
        <v/>
      </c>
      <c r="U124" s="44" t="str">
        <f aca="false">IF($A124="","",IF($W123&lt;=0.005,0,MIN('Debt Snowball Calculator'!$F$18,$W123+V124)+IF('Debt Snowball Calculator'!$H$18=$D124,MIN($C124,MAX($W123-(MIN('Debt Snowball Calculator'!$F$18,$W123+V124)-V124),0)),0)))</f>
        <v/>
      </c>
      <c r="V124" s="44" t="str">
        <f aca="false">IF($A124="","",$W123*('Debt Snowball Calculator'!$E$18/12))</f>
        <v/>
      </c>
      <c r="W124" s="44" t="str">
        <f aca="false">IF($A124="","",MAX($W123-(U124-V124),0))</f>
        <v/>
      </c>
      <c r="X124" s="44" t="str">
        <f aca="false">IF($A124="","",IF($Z123&lt;=0.005,0,MIN('Debt Snowball Calculator'!$F$19,$Z123+Y124)+IF('Debt Snowball Calculator'!$H$19=$D124,MIN($C124,MAX($Z123-(MIN('Debt Snowball Calculator'!$F$19,$Z123+Y124)-Y124),0)),0)))</f>
        <v/>
      </c>
      <c r="Y124" s="44" t="str">
        <f aca="false">IF($A124="","",$Z123*('Debt Snowball Calculator'!$E$19/12))</f>
        <v/>
      </c>
      <c r="Z124" s="44" t="str">
        <f aca="false">IF($A124="","",MAX($Z123-(X124-Y124),0))</f>
        <v/>
      </c>
      <c r="AA124" s="44" t="str">
        <f aca="false">IF($A124="","",IF($AC123&lt;=0.005,0,MIN('Debt Snowball Calculator'!$F$20,$AC123+AB124)+IF('Debt Snowball Calculator'!$H$20=$D124,MIN($C124,MAX($AC123-(MIN('Debt Snowball Calculator'!$F$20,$AC123+AB124)-AB124),0)),0)))</f>
        <v/>
      </c>
      <c r="AB124" s="44" t="str">
        <f aca="false">IF($A124="","",$AC123*('Debt Snowball Calculator'!$E$20/12))</f>
        <v/>
      </c>
      <c r="AC124" s="44" t="str">
        <f aca="false">IF($A124="","",MAX($AC123-(AA124-AB124),0))</f>
        <v/>
      </c>
      <c r="AD124" s="44" t="str">
        <f aca="false">IF($A124="","",IF($AF123&lt;=0.005,0,MIN('Debt Snowball Calculator'!$F$21,$AF123+AE124)+IF('Debt Snowball Calculator'!$H$21=$D124,MIN($C124,MAX($AF123-(MIN('Debt Snowball Calculator'!$F$21,$AF123+AE124)-AE124),0)),0)))</f>
        <v/>
      </c>
      <c r="AE124" s="44" t="str">
        <f aca="false">IF($A124="","",$AF123*('Debt Snowball Calculator'!$E$21/12))</f>
        <v/>
      </c>
      <c r="AF124" s="44" t="str">
        <f aca="false">IF($A124="","",MAX($AF123-(AD124-AE124),0))</f>
        <v/>
      </c>
      <c r="AG124" s="44" t="str">
        <f aca="false">IF($A124="","",IF($AI123&lt;=0.005,0,MIN('Debt Snowball Calculator'!$F$22,$AI123+AH124)+IF('Debt Snowball Calculator'!$H$22=$D124,MIN($C124,MAX($AI123-(MIN('Debt Snowball Calculator'!$F$22,$AI123+AH124)-AH124),0)),0)))</f>
        <v/>
      </c>
      <c r="AH124" s="44" t="str">
        <f aca="false">IF($A124="","",$AI123*('Debt Snowball Calculator'!$E$22/12))</f>
        <v/>
      </c>
      <c r="AI124" s="44" t="str">
        <f aca="false">IF($A124="","",MAX($AI123-(AG124-AH124),0))</f>
        <v/>
      </c>
      <c r="AJ124" s="44" t="str">
        <f aca="false">IF($A124="","",F124+I124+L124+O124+R124+U124+X124+AA124+AD124+AG124)</f>
        <v/>
      </c>
      <c r="AK124" s="44" t="str">
        <f aca="false">IF($A124="","",G124+J124+M124+P124+S124+V124+Y124+AB124+AE124+AH124)</f>
        <v/>
      </c>
      <c r="AL124" s="44" t="str">
        <f aca="false">IF($A124="","",H124+K124+N124+Q124+T124+W124+Z124+AC124+AF124+AI124)</f>
        <v/>
      </c>
    </row>
    <row r="125" customFormat="false" ht="15" hidden="false" customHeight="false" outlineLevel="0" collapsed="false">
      <c r="A125" s="36" t="str">
        <f aca="false">IF($A124="","",IF(AND(ISNUMBER($AL124),$AL124&gt;0.005),$A124+1,""))</f>
        <v/>
      </c>
      <c r="B125" s="37" t="str">
        <f aca="false">IF($A125="","",EDATE('Debt Snowball Calculator'!$C$8,$A125-1))</f>
        <v/>
      </c>
      <c r="C125" s="43" t="str">
        <f aca="false">IF($A125="","",'Debt Snowball Calculator'!$C$7+IF($H124&lt;=0.005,'Debt Snowball Calculator'!$F$13,0)+IF($K124&lt;=0.005,'Debt Snowball Calculator'!$F$14,0)+IF($N124&lt;=0.005,'Debt Snowball Calculator'!$F$15,0)+IF($Q124&lt;=0.005,'Debt Snowball Calculator'!$F$16,0)+IF($T124&lt;=0.005,'Debt Snowball Calculator'!$F$17,0)+IF($W124&lt;=0.005,'Debt Snowball Calculator'!$F$18,0)+IF($Z124&lt;=0.005,'Debt Snowball Calculator'!$F$19,0)+IF($AC124&lt;=0.005,'Debt Snowball Calculator'!$F$20,0)+IF($AF124&lt;=0.005,'Debt Snowball Calculator'!$F$21,0)+IF($AI124&lt;=0.005,'Debt Snowball Calculator'!$F$22,0))</f>
        <v/>
      </c>
      <c r="D125" s="36" t="str">
        <f aca="false">IF($A125="","",MIN(IF($H124&lt;=0.005,99999,'Debt Snowball Calculator'!$H$13),IF($K124&lt;=0.005,99999,'Debt Snowball Calculator'!$H$14),IF($N124&lt;=0.005,99999,'Debt Snowball Calculator'!$H$15),IF($Q124&lt;=0.005,99999,'Debt Snowball Calculator'!$H$16),IF($T124&lt;=0.005,99999,'Debt Snowball Calculator'!$H$17),IF($W124&lt;=0.005,99999,'Debt Snowball Calculator'!$H$18),IF($Z124&lt;=0.005,99999,'Debt Snowball Calculator'!$H$19),IF($AC124&lt;=0.005,99999,'Debt Snowball Calculator'!$H$20),IF($AF124&lt;=0.005,99999,'Debt Snowball Calculator'!$H$21),IF($AI124&lt;=0.005,99999,'Debt Snowball Calculator'!$H$22)))</f>
        <v/>
      </c>
      <c r="E125" s="10" t="str">
        <f aca="false">IF($A125="","",IF($D125&gt;=99999,"— All Paid Off —",INDEX('Debt Snowball Calculator'!$C$13:$C$22,MATCH($D125,'Debt Snowball Calculator'!$H$13:$H$22,0))))</f>
        <v/>
      </c>
      <c r="F125" s="43" t="str">
        <f aca="false">IF($A125="","",IF($H124&lt;=0.005,0,MIN('Debt Snowball Calculator'!$F$13,$H124+G125)+IF('Debt Snowball Calculator'!$H$13=$D125,MIN($C125,MAX($H124-(MIN('Debt Snowball Calculator'!$F$13,$H124+G125)-G125),0)),0)))</f>
        <v/>
      </c>
      <c r="G125" s="43" t="str">
        <f aca="false">IF($A125="","",$H124*('Debt Snowball Calculator'!$E$13/12))</f>
        <v/>
      </c>
      <c r="H125" s="43" t="str">
        <f aca="false">IF($A125="","",MAX($H124-(F125-G125),0))</f>
        <v/>
      </c>
      <c r="I125" s="43" t="str">
        <f aca="false">IF($A125="","",IF($K124&lt;=0.005,0,MIN('Debt Snowball Calculator'!$F$14,$K124+J125)+IF('Debt Snowball Calculator'!$H$14=$D125,MIN($C125,MAX($K124-(MIN('Debt Snowball Calculator'!$F$14,$K124+J125)-J125),0)),0)))</f>
        <v/>
      </c>
      <c r="J125" s="43" t="str">
        <f aca="false">IF($A125="","",$K124*('Debt Snowball Calculator'!$E$14/12))</f>
        <v/>
      </c>
      <c r="K125" s="43" t="str">
        <f aca="false">IF($A125="","",MAX($K124-(I125-J125),0))</f>
        <v/>
      </c>
      <c r="L125" s="43" t="str">
        <f aca="false">IF($A125="","",IF($N124&lt;=0.005,0,MIN('Debt Snowball Calculator'!$F$15,$N124+M125)+IF('Debt Snowball Calculator'!$H$15=$D125,MIN($C125,MAX($N124-(MIN('Debt Snowball Calculator'!$F$15,$N124+M125)-M125),0)),0)))</f>
        <v/>
      </c>
      <c r="M125" s="43" t="str">
        <f aca="false">IF($A125="","",$N124*('Debt Snowball Calculator'!$E$15/12))</f>
        <v/>
      </c>
      <c r="N125" s="43" t="str">
        <f aca="false">IF($A125="","",MAX($N124-(L125-M125),0))</f>
        <v/>
      </c>
      <c r="O125" s="43" t="str">
        <f aca="false">IF($A125="","",IF($Q124&lt;=0.005,0,MIN('Debt Snowball Calculator'!$F$16,$Q124+P125)+IF('Debt Snowball Calculator'!$H$16=$D125,MIN($C125,MAX($Q124-(MIN('Debt Snowball Calculator'!$F$16,$Q124+P125)-P125),0)),0)))</f>
        <v/>
      </c>
      <c r="P125" s="43" t="str">
        <f aca="false">IF($A125="","",$Q124*('Debt Snowball Calculator'!$E$16/12))</f>
        <v/>
      </c>
      <c r="Q125" s="43" t="str">
        <f aca="false">IF($A125="","",MAX($Q124-(O125-P125),0))</f>
        <v/>
      </c>
      <c r="R125" s="43" t="str">
        <f aca="false">IF($A125="","",IF($T124&lt;=0.005,0,MIN('Debt Snowball Calculator'!$F$17,$T124+S125)+IF('Debt Snowball Calculator'!$H$17=$D125,MIN($C125,MAX($T124-(MIN('Debt Snowball Calculator'!$F$17,$T124+S125)-S125),0)),0)))</f>
        <v/>
      </c>
      <c r="S125" s="43" t="str">
        <f aca="false">IF($A125="","",$T124*('Debt Snowball Calculator'!$E$17/12))</f>
        <v/>
      </c>
      <c r="T125" s="43" t="str">
        <f aca="false">IF($A125="","",MAX($T124-(R125-S125),0))</f>
        <v/>
      </c>
      <c r="U125" s="43" t="str">
        <f aca="false">IF($A125="","",IF($W124&lt;=0.005,0,MIN('Debt Snowball Calculator'!$F$18,$W124+V125)+IF('Debt Snowball Calculator'!$H$18=$D125,MIN($C125,MAX($W124-(MIN('Debt Snowball Calculator'!$F$18,$W124+V125)-V125),0)),0)))</f>
        <v/>
      </c>
      <c r="V125" s="43" t="str">
        <f aca="false">IF($A125="","",$W124*('Debt Snowball Calculator'!$E$18/12))</f>
        <v/>
      </c>
      <c r="W125" s="43" t="str">
        <f aca="false">IF($A125="","",MAX($W124-(U125-V125),0))</f>
        <v/>
      </c>
      <c r="X125" s="43" t="str">
        <f aca="false">IF($A125="","",IF($Z124&lt;=0.005,0,MIN('Debt Snowball Calculator'!$F$19,$Z124+Y125)+IF('Debt Snowball Calculator'!$H$19=$D125,MIN($C125,MAX($Z124-(MIN('Debt Snowball Calculator'!$F$19,$Z124+Y125)-Y125),0)),0)))</f>
        <v/>
      </c>
      <c r="Y125" s="43" t="str">
        <f aca="false">IF($A125="","",$Z124*('Debt Snowball Calculator'!$E$19/12))</f>
        <v/>
      </c>
      <c r="Z125" s="43" t="str">
        <f aca="false">IF($A125="","",MAX($Z124-(X125-Y125),0))</f>
        <v/>
      </c>
      <c r="AA125" s="43" t="str">
        <f aca="false">IF($A125="","",IF($AC124&lt;=0.005,0,MIN('Debt Snowball Calculator'!$F$20,$AC124+AB125)+IF('Debt Snowball Calculator'!$H$20=$D125,MIN($C125,MAX($AC124-(MIN('Debt Snowball Calculator'!$F$20,$AC124+AB125)-AB125),0)),0)))</f>
        <v/>
      </c>
      <c r="AB125" s="43" t="str">
        <f aca="false">IF($A125="","",$AC124*('Debt Snowball Calculator'!$E$20/12))</f>
        <v/>
      </c>
      <c r="AC125" s="43" t="str">
        <f aca="false">IF($A125="","",MAX($AC124-(AA125-AB125),0))</f>
        <v/>
      </c>
      <c r="AD125" s="43" t="str">
        <f aca="false">IF($A125="","",IF($AF124&lt;=0.005,0,MIN('Debt Snowball Calculator'!$F$21,$AF124+AE125)+IF('Debt Snowball Calculator'!$H$21=$D125,MIN($C125,MAX($AF124-(MIN('Debt Snowball Calculator'!$F$21,$AF124+AE125)-AE125),0)),0)))</f>
        <v/>
      </c>
      <c r="AE125" s="43" t="str">
        <f aca="false">IF($A125="","",$AF124*('Debt Snowball Calculator'!$E$21/12))</f>
        <v/>
      </c>
      <c r="AF125" s="43" t="str">
        <f aca="false">IF($A125="","",MAX($AF124-(AD125-AE125),0))</f>
        <v/>
      </c>
      <c r="AG125" s="43" t="str">
        <f aca="false">IF($A125="","",IF($AI124&lt;=0.005,0,MIN('Debt Snowball Calculator'!$F$22,$AI124+AH125)+IF('Debt Snowball Calculator'!$H$22=$D125,MIN($C125,MAX($AI124-(MIN('Debt Snowball Calculator'!$F$22,$AI124+AH125)-AH125),0)),0)))</f>
        <v/>
      </c>
      <c r="AH125" s="43" t="str">
        <f aca="false">IF($A125="","",$AI124*('Debt Snowball Calculator'!$E$22/12))</f>
        <v/>
      </c>
      <c r="AI125" s="43" t="str">
        <f aca="false">IF($A125="","",MAX($AI124-(AG125-AH125),0))</f>
        <v/>
      </c>
      <c r="AJ125" s="43" t="str">
        <f aca="false">IF($A125="","",F125+I125+L125+O125+R125+U125+X125+AA125+AD125+AG125)</f>
        <v/>
      </c>
      <c r="AK125" s="43" t="str">
        <f aca="false">IF($A125="","",G125+J125+M125+P125+S125+V125+Y125+AB125+AE125+AH125)</f>
        <v/>
      </c>
      <c r="AL125" s="43" t="str">
        <f aca="false">IF($A125="","",H125+K125+N125+Q125+T125+W125+Z125+AC125+AF125+AI125)</f>
        <v/>
      </c>
    </row>
    <row r="126" customFormat="false" ht="15" hidden="false" customHeight="false" outlineLevel="0" collapsed="false">
      <c r="A126" s="39" t="str">
        <f aca="false">IF($A125="","",IF(AND(ISNUMBER($AL125),$AL125&gt;0.005),$A125+1,""))</f>
        <v/>
      </c>
      <c r="B126" s="40" t="str">
        <f aca="false">IF($A126="","",EDATE('Debt Snowball Calculator'!$C$8,$A126-1))</f>
        <v/>
      </c>
      <c r="C126" s="44" t="str">
        <f aca="false">IF($A126="","",'Debt Snowball Calculator'!$C$7+IF($H125&lt;=0.005,'Debt Snowball Calculator'!$F$13,0)+IF($K125&lt;=0.005,'Debt Snowball Calculator'!$F$14,0)+IF($N125&lt;=0.005,'Debt Snowball Calculator'!$F$15,0)+IF($Q125&lt;=0.005,'Debt Snowball Calculator'!$F$16,0)+IF($T125&lt;=0.005,'Debt Snowball Calculator'!$F$17,0)+IF($W125&lt;=0.005,'Debt Snowball Calculator'!$F$18,0)+IF($Z125&lt;=0.005,'Debt Snowball Calculator'!$F$19,0)+IF($AC125&lt;=0.005,'Debt Snowball Calculator'!$F$20,0)+IF($AF125&lt;=0.005,'Debt Snowball Calculator'!$F$21,0)+IF($AI125&lt;=0.005,'Debt Snowball Calculator'!$F$22,0))</f>
        <v/>
      </c>
      <c r="D126" s="39" t="str">
        <f aca="false">IF($A126="","",MIN(IF($H125&lt;=0.005,99999,'Debt Snowball Calculator'!$H$13),IF($K125&lt;=0.005,99999,'Debt Snowball Calculator'!$H$14),IF($N125&lt;=0.005,99999,'Debt Snowball Calculator'!$H$15),IF($Q125&lt;=0.005,99999,'Debt Snowball Calculator'!$H$16),IF($T125&lt;=0.005,99999,'Debt Snowball Calculator'!$H$17),IF($W125&lt;=0.005,99999,'Debt Snowball Calculator'!$H$18),IF($Z125&lt;=0.005,99999,'Debt Snowball Calculator'!$H$19),IF($AC125&lt;=0.005,99999,'Debt Snowball Calculator'!$H$20),IF($AF125&lt;=0.005,99999,'Debt Snowball Calculator'!$H$21),IF($AI125&lt;=0.005,99999,'Debt Snowball Calculator'!$H$22)))</f>
        <v/>
      </c>
      <c r="E126" s="17" t="str">
        <f aca="false">IF($A126="","",IF($D126&gt;=99999,"— All Paid Off —",INDEX('Debt Snowball Calculator'!$C$13:$C$22,MATCH($D126,'Debt Snowball Calculator'!$H$13:$H$22,0))))</f>
        <v/>
      </c>
      <c r="F126" s="44" t="str">
        <f aca="false">IF($A126="","",IF($H125&lt;=0.005,0,MIN('Debt Snowball Calculator'!$F$13,$H125+G126)+IF('Debt Snowball Calculator'!$H$13=$D126,MIN($C126,MAX($H125-(MIN('Debt Snowball Calculator'!$F$13,$H125+G126)-G126),0)),0)))</f>
        <v/>
      </c>
      <c r="G126" s="44" t="str">
        <f aca="false">IF($A126="","",$H125*('Debt Snowball Calculator'!$E$13/12))</f>
        <v/>
      </c>
      <c r="H126" s="44" t="str">
        <f aca="false">IF($A126="","",MAX($H125-(F126-G126),0))</f>
        <v/>
      </c>
      <c r="I126" s="44" t="str">
        <f aca="false">IF($A126="","",IF($K125&lt;=0.005,0,MIN('Debt Snowball Calculator'!$F$14,$K125+J126)+IF('Debt Snowball Calculator'!$H$14=$D126,MIN($C126,MAX($K125-(MIN('Debt Snowball Calculator'!$F$14,$K125+J126)-J126),0)),0)))</f>
        <v/>
      </c>
      <c r="J126" s="44" t="str">
        <f aca="false">IF($A126="","",$K125*('Debt Snowball Calculator'!$E$14/12))</f>
        <v/>
      </c>
      <c r="K126" s="44" t="str">
        <f aca="false">IF($A126="","",MAX($K125-(I126-J126),0))</f>
        <v/>
      </c>
      <c r="L126" s="44" t="str">
        <f aca="false">IF($A126="","",IF($N125&lt;=0.005,0,MIN('Debt Snowball Calculator'!$F$15,$N125+M126)+IF('Debt Snowball Calculator'!$H$15=$D126,MIN($C126,MAX($N125-(MIN('Debt Snowball Calculator'!$F$15,$N125+M126)-M126),0)),0)))</f>
        <v/>
      </c>
      <c r="M126" s="44" t="str">
        <f aca="false">IF($A126="","",$N125*('Debt Snowball Calculator'!$E$15/12))</f>
        <v/>
      </c>
      <c r="N126" s="44" t="str">
        <f aca="false">IF($A126="","",MAX($N125-(L126-M126),0))</f>
        <v/>
      </c>
      <c r="O126" s="44" t="str">
        <f aca="false">IF($A126="","",IF($Q125&lt;=0.005,0,MIN('Debt Snowball Calculator'!$F$16,$Q125+P126)+IF('Debt Snowball Calculator'!$H$16=$D126,MIN($C126,MAX($Q125-(MIN('Debt Snowball Calculator'!$F$16,$Q125+P126)-P126),0)),0)))</f>
        <v/>
      </c>
      <c r="P126" s="44" t="str">
        <f aca="false">IF($A126="","",$Q125*('Debt Snowball Calculator'!$E$16/12))</f>
        <v/>
      </c>
      <c r="Q126" s="44" t="str">
        <f aca="false">IF($A126="","",MAX($Q125-(O126-P126),0))</f>
        <v/>
      </c>
      <c r="R126" s="44" t="str">
        <f aca="false">IF($A126="","",IF($T125&lt;=0.005,0,MIN('Debt Snowball Calculator'!$F$17,$T125+S126)+IF('Debt Snowball Calculator'!$H$17=$D126,MIN($C126,MAX($T125-(MIN('Debt Snowball Calculator'!$F$17,$T125+S126)-S126),0)),0)))</f>
        <v/>
      </c>
      <c r="S126" s="44" t="str">
        <f aca="false">IF($A126="","",$T125*('Debt Snowball Calculator'!$E$17/12))</f>
        <v/>
      </c>
      <c r="T126" s="44" t="str">
        <f aca="false">IF($A126="","",MAX($T125-(R126-S126),0))</f>
        <v/>
      </c>
      <c r="U126" s="44" t="str">
        <f aca="false">IF($A126="","",IF($W125&lt;=0.005,0,MIN('Debt Snowball Calculator'!$F$18,$W125+V126)+IF('Debt Snowball Calculator'!$H$18=$D126,MIN($C126,MAX($W125-(MIN('Debt Snowball Calculator'!$F$18,$W125+V126)-V126),0)),0)))</f>
        <v/>
      </c>
      <c r="V126" s="44" t="str">
        <f aca="false">IF($A126="","",$W125*('Debt Snowball Calculator'!$E$18/12))</f>
        <v/>
      </c>
      <c r="W126" s="44" t="str">
        <f aca="false">IF($A126="","",MAX($W125-(U126-V126),0))</f>
        <v/>
      </c>
      <c r="X126" s="44" t="str">
        <f aca="false">IF($A126="","",IF($Z125&lt;=0.005,0,MIN('Debt Snowball Calculator'!$F$19,$Z125+Y126)+IF('Debt Snowball Calculator'!$H$19=$D126,MIN($C126,MAX($Z125-(MIN('Debt Snowball Calculator'!$F$19,$Z125+Y126)-Y126),0)),0)))</f>
        <v/>
      </c>
      <c r="Y126" s="44" t="str">
        <f aca="false">IF($A126="","",$Z125*('Debt Snowball Calculator'!$E$19/12))</f>
        <v/>
      </c>
      <c r="Z126" s="44" t="str">
        <f aca="false">IF($A126="","",MAX($Z125-(X126-Y126),0))</f>
        <v/>
      </c>
      <c r="AA126" s="44" t="str">
        <f aca="false">IF($A126="","",IF($AC125&lt;=0.005,0,MIN('Debt Snowball Calculator'!$F$20,$AC125+AB126)+IF('Debt Snowball Calculator'!$H$20=$D126,MIN($C126,MAX($AC125-(MIN('Debt Snowball Calculator'!$F$20,$AC125+AB126)-AB126),0)),0)))</f>
        <v/>
      </c>
      <c r="AB126" s="44" t="str">
        <f aca="false">IF($A126="","",$AC125*('Debt Snowball Calculator'!$E$20/12))</f>
        <v/>
      </c>
      <c r="AC126" s="44" t="str">
        <f aca="false">IF($A126="","",MAX($AC125-(AA126-AB126),0))</f>
        <v/>
      </c>
      <c r="AD126" s="44" t="str">
        <f aca="false">IF($A126="","",IF($AF125&lt;=0.005,0,MIN('Debt Snowball Calculator'!$F$21,$AF125+AE126)+IF('Debt Snowball Calculator'!$H$21=$D126,MIN($C126,MAX($AF125-(MIN('Debt Snowball Calculator'!$F$21,$AF125+AE126)-AE126),0)),0)))</f>
        <v/>
      </c>
      <c r="AE126" s="44" t="str">
        <f aca="false">IF($A126="","",$AF125*('Debt Snowball Calculator'!$E$21/12))</f>
        <v/>
      </c>
      <c r="AF126" s="44" t="str">
        <f aca="false">IF($A126="","",MAX($AF125-(AD126-AE126),0))</f>
        <v/>
      </c>
      <c r="AG126" s="44" t="str">
        <f aca="false">IF($A126="","",IF($AI125&lt;=0.005,0,MIN('Debt Snowball Calculator'!$F$22,$AI125+AH126)+IF('Debt Snowball Calculator'!$H$22=$D126,MIN($C126,MAX($AI125-(MIN('Debt Snowball Calculator'!$F$22,$AI125+AH126)-AH126),0)),0)))</f>
        <v/>
      </c>
      <c r="AH126" s="44" t="str">
        <f aca="false">IF($A126="","",$AI125*('Debt Snowball Calculator'!$E$22/12))</f>
        <v/>
      </c>
      <c r="AI126" s="44" t="str">
        <f aca="false">IF($A126="","",MAX($AI125-(AG126-AH126),0))</f>
        <v/>
      </c>
      <c r="AJ126" s="44" t="str">
        <f aca="false">IF($A126="","",F126+I126+L126+O126+R126+U126+X126+AA126+AD126+AG126)</f>
        <v/>
      </c>
      <c r="AK126" s="44" t="str">
        <f aca="false">IF($A126="","",G126+J126+M126+P126+S126+V126+Y126+AB126+AE126+AH126)</f>
        <v/>
      </c>
      <c r="AL126" s="44" t="str">
        <f aca="false">IF($A126="","",H126+K126+N126+Q126+T126+W126+Z126+AC126+AF126+AI126)</f>
        <v/>
      </c>
    </row>
    <row r="127" customFormat="false" ht="15" hidden="false" customHeight="false" outlineLevel="0" collapsed="false">
      <c r="A127" s="36" t="str">
        <f aca="false">IF($A126="","",IF(AND(ISNUMBER($AL126),$AL126&gt;0.005),$A126+1,""))</f>
        <v/>
      </c>
      <c r="B127" s="37" t="str">
        <f aca="false">IF($A127="","",EDATE('Debt Snowball Calculator'!$C$8,$A127-1))</f>
        <v/>
      </c>
      <c r="C127" s="43" t="str">
        <f aca="false">IF($A127="","",'Debt Snowball Calculator'!$C$7+IF($H126&lt;=0.005,'Debt Snowball Calculator'!$F$13,0)+IF($K126&lt;=0.005,'Debt Snowball Calculator'!$F$14,0)+IF($N126&lt;=0.005,'Debt Snowball Calculator'!$F$15,0)+IF($Q126&lt;=0.005,'Debt Snowball Calculator'!$F$16,0)+IF($T126&lt;=0.005,'Debt Snowball Calculator'!$F$17,0)+IF($W126&lt;=0.005,'Debt Snowball Calculator'!$F$18,0)+IF($Z126&lt;=0.005,'Debt Snowball Calculator'!$F$19,0)+IF($AC126&lt;=0.005,'Debt Snowball Calculator'!$F$20,0)+IF($AF126&lt;=0.005,'Debt Snowball Calculator'!$F$21,0)+IF($AI126&lt;=0.005,'Debt Snowball Calculator'!$F$22,0))</f>
        <v/>
      </c>
      <c r="D127" s="36" t="str">
        <f aca="false">IF($A127="","",MIN(IF($H126&lt;=0.005,99999,'Debt Snowball Calculator'!$H$13),IF($K126&lt;=0.005,99999,'Debt Snowball Calculator'!$H$14),IF($N126&lt;=0.005,99999,'Debt Snowball Calculator'!$H$15),IF($Q126&lt;=0.005,99999,'Debt Snowball Calculator'!$H$16),IF($T126&lt;=0.005,99999,'Debt Snowball Calculator'!$H$17),IF($W126&lt;=0.005,99999,'Debt Snowball Calculator'!$H$18),IF($Z126&lt;=0.005,99999,'Debt Snowball Calculator'!$H$19),IF($AC126&lt;=0.005,99999,'Debt Snowball Calculator'!$H$20),IF($AF126&lt;=0.005,99999,'Debt Snowball Calculator'!$H$21),IF($AI126&lt;=0.005,99999,'Debt Snowball Calculator'!$H$22)))</f>
        <v/>
      </c>
      <c r="E127" s="10" t="str">
        <f aca="false">IF($A127="","",IF($D127&gt;=99999,"— All Paid Off —",INDEX('Debt Snowball Calculator'!$C$13:$C$22,MATCH($D127,'Debt Snowball Calculator'!$H$13:$H$22,0))))</f>
        <v/>
      </c>
      <c r="F127" s="43" t="str">
        <f aca="false">IF($A127="","",IF($H126&lt;=0.005,0,MIN('Debt Snowball Calculator'!$F$13,$H126+G127)+IF('Debt Snowball Calculator'!$H$13=$D127,MIN($C127,MAX($H126-(MIN('Debt Snowball Calculator'!$F$13,$H126+G127)-G127),0)),0)))</f>
        <v/>
      </c>
      <c r="G127" s="43" t="str">
        <f aca="false">IF($A127="","",$H126*('Debt Snowball Calculator'!$E$13/12))</f>
        <v/>
      </c>
      <c r="H127" s="43" t="str">
        <f aca="false">IF($A127="","",MAX($H126-(F127-G127),0))</f>
        <v/>
      </c>
      <c r="I127" s="43" t="str">
        <f aca="false">IF($A127="","",IF($K126&lt;=0.005,0,MIN('Debt Snowball Calculator'!$F$14,$K126+J127)+IF('Debt Snowball Calculator'!$H$14=$D127,MIN($C127,MAX($K126-(MIN('Debt Snowball Calculator'!$F$14,$K126+J127)-J127),0)),0)))</f>
        <v/>
      </c>
      <c r="J127" s="43" t="str">
        <f aca="false">IF($A127="","",$K126*('Debt Snowball Calculator'!$E$14/12))</f>
        <v/>
      </c>
      <c r="K127" s="43" t="str">
        <f aca="false">IF($A127="","",MAX($K126-(I127-J127),0))</f>
        <v/>
      </c>
      <c r="L127" s="43" t="str">
        <f aca="false">IF($A127="","",IF($N126&lt;=0.005,0,MIN('Debt Snowball Calculator'!$F$15,$N126+M127)+IF('Debt Snowball Calculator'!$H$15=$D127,MIN($C127,MAX($N126-(MIN('Debt Snowball Calculator'!$F$15,$N126+M127)-M127),0)),0)))</f>
        <v/>
      </c>
      <c r="M127" s="43" t="str">
        <f aca="false">IF($A127="","",$N126*('Debt Snowball Calculator'!$E$15/12))</f>
        <v/>
      </c>
      <c r="N127" s="43" t="str">
        <f aca="false">IF($A127="","",MAX($N126-(L127-M127),0))</f>
        <v/>
      </c>
      <c r="O127" s="43" t="str">
        <f aca="false">IF($A127="","",IF($Q126&lt;=0.005,0,MIN('Debt Snowball Calculator'!$F$16,$Q126+P127)+IF('Debt Snowball Calculator'!$H$16=$D127,MIN($C127,MAX($Q126-(MIN('Debt Snowball Calculator'!$F$16,$Q126+P127)-P127),0)),0)))</f>
        <v/>
      </c>
      <c r="P127" s="43" t="str">
        <f aca="false">IF($A127="","",$Q126*('Debt Snowball Calculator'!$E$16/12))</f>
        <v/>
      </c>
      <c r="Q127" s="43" t="str">
        <f aca="false">IF($A127="","",MAX($Q126-(O127-P127),0))</f>
        <v/>
      </c>
      <c r="R127" s="43" t="str">
        <f aca="false">IF($A127="","",IF($T126&lt;=0.005,0,MIN('Debt Snowball Calculator'!$F$17,$T126+S127)+IF('Debt Snowball Calculator'!$H$17=$D127,MIN($C127,MAX($T126-(MIN('Debt Snowball Calculator'!$F$17,$T126+S127)-S127),0)),0)))</f>
        <v/>
      </c>
      <c r="S127" s="43" t="str">
        <f aca="false">IF($A127="","",$T126*('Debt Snowball Calculator'!$E$17/12))</f>
        <v/>
      </c>
      <c r="T127" s="43" t="str">
        <f aca="false">IF($A127="","",MAX($T126-(R127-S127),0))</f>
        <v/>
      </c>
      <c r="U127" s="43" t="str">
        <f aca="false">IF($A127="","",IF($W126&lt;=0.005,0,MIN('Debt Snowball Calculator'!$F$18,$W126+V127)+IF('Debt Snowball Calculator'!$H$18=$D127,MIN($C127,MAX($W126-(MIN('Debt Snowball Calculator'!$F$18,$W126+V127)-V127),0)),0)))</f>
        <v/>
      </c>
      <c r="V127" s="43" t="str">
        <f aca="false">IF($A127="","",$W126*('Debt Snowball Calculator'!$E$18/12))</f>
        <v/>
      </c>
      <c r="W127" s="43" t="str">
        <f aca="false">IF($A127="","",MAX($W126-(U127-V127),0))</f>
        <v/>
      </c>
      <c r="X127" s="43" t="str">
        <f aca="false">IF($A127="","",IF($Z126&lt;=0.005,0,MIN('Debt Snowball Calculator'!$F$19,$Z126+Y127)+IF('Debt Snowball Calculator'!$H$19=$D127,MIN($C127,MAX($Z126-(MIN('Debt Snowball Calculator'!$F$19,$Z126+Y127)-Y127),0)),0)))</f>
        <v/>
      </c>
      <c r="Y127" s="43" t="str">
        <f aca="false">IF($A127="","",$Z126*('Debt Snowball Calculator'!$E$19/12))</f>
        <v/>
      </c>
      <c r="Z127" s="43" t="str">
        <f aca="false">IF($A127="","",MAX($Z126-(X127-Y127),0))</f>
        <v/>
      </c>
      <c r="AA127" s="43" t="str">
        <f aca="false">IF($A127="","",IF($AC126&lt;=0.005,0,MIN('Debt Snowball Calculator'!$F$20,$AC126+AB127)+IF('Debt Snowball Calculator'!$H$20=$D127,MIN($C127,MAX($AC126-(MIN('Debt Snowball Calculator'!$F$20,$AC126+AB127)-AB127),0)),0)))</f>
        <v/>
      </c>
      <c r="AB127" s="43" t="str">
        <f aca="false">IF($A127="","",$AC126*('Debt Snowball Calculator'!$E$20/12))</f>
        <v/>
      </c>
      <c r="AC127" s="43" t="str">
        <f aca="false">IF($A127="","",MAX($AC126-(AA127-AB127),0))</f>
        <v/>
      </c>
      <c r="AD127" s="43" t="str">
        <f aca="false">IF($A127="","",IF($AF126&lt;=0.005,0,MIN('Debt Snowball Calculator'!$F$21,$AF126+AE127)+IF('Debt Snowball Calculator'!$H$21=$D127,MIN($C127,MAX($AF126-(MIN('Debt Snowball Calculator'!$F$21,$AF126+AE127)-AE127),0)),0)))</f>
        <v/>
      </c>
      <c r="AE127" s="43" t="str">
        <f aca="false">IF($A127="","",$AF126*('Debt Snowball Calculator'!$E$21/12))</f>
        <v/>
      </c>
      <c r="AF127" s="43" t="str">
        <f aca="false">IF($A127="","",MAX($AF126-(AD127-AE127),0))</f>
        <v/>
      </c>
      <c r="AG127" s="43" t="str">
        <f aca="false">IF($A127="","",IF($AI126&lt;=0.005,0,MIN('Debt Snowball Calculator'!$F$22,$AI126+AH127)+IF('Debt Snowball Calculator'!$H$22=$D127,MIN($C127,MAX($AI126-(MIN('Debt Snowball Calculator'!$F$22,$AI126+AH127)-AH127),0)),0)))</f>
        <v/>
      </c>
      <c r="AH127" s="43" t="str">
        <f aca="false">IF($A127="","",$AI126*('Debt Snowball Calculator'!$E$22/12))</f>
        <v/>
      </c>
      <c r="AI127" s="43" t="str">
        <f aca="false">IF($A127="","",MAX($AI126-(AG127-AH127),0))</f>
        <v/>
      </c>
      <c r="AJ127" s="43" t="str">
        <f aca="false">IF($A127="","",F127+I127+L127+O127+R127+U127+X127+AA127+AD127+AG127)</f>
        <v/>
      </c>
      <c r="AK127" s="43" t="str">
        <f aca="false">IF($A127="","",G127+J127+M127+P127+S127+V127+Y127+AB127+AE127+AH127)</f>
        <v/>
      </c>
      <c r="AL127" s="43" t="str">
        <f aca="false">IF($A127="","",H127+K127+N127+Q127+T127+W127+Z127+AC127+AF127+AI127)</f>
        <v/>
      </c>
    </row>
    <row r="128" customFormat="false" ht="15" hidden="false" customHeight="false" outlineLevel="0" collapsed="false">
      <c r="A128" s="39" t="str">
        <f aca="false">IF($A127="","",IF(AND(ISNUMBER($AL127),$AL127&gt;0.005),$A127+1,""))</f>
        <v/>
      </c>
      <c r="B128" s="40" t="str">
        <f aca="false">IF($A128="","",EDATE('Debt Snowball Calculator'!$C$8,$A128-1))</f>
        <v/>
      </c>
      <c r="C128" s="44" t="str">
        <f aca="false">IF($A128="","",'Debt Snowball Calculator'!$C$7+IF($H127&lt;=0.005,'Debt Snowball Calculator'!$F$13,0)+IF($K127&lt;=0.005,'Debt Snowball Calculator'!$F$14,0)+IF($N127&lt;=0.005,'Debt Snowball Calculator'!$F$15,0)+IF($Q127&lt;=0.005,'Debt Snowball Calculator'!$F$16,0)+IF($T127&lt;=0.005,'Debt Snowball Calculator'!$F$17,0)+IF($W127&lt;=0.005,'Debt Snowball Calculator'!$F$18,0)+IF($Z127&lt;=0.005,'Debt Snowball Calculator'!$F$19,0)+IF($AC127&lt;=0.005,'Debt Snowball Calculator'!$F$20,0)+IF($AF127&lt;=0.005,'Debt Snowball Calculator'!$F$21,0)+IF($AI127&lt;=0.005,'Debt Snowball Calculator'!$F$22,0))</f>
        <v/>
      </c>
      <c r="D128" s="39" t="str">
        <f aca="false">IF($A128="","",MIN(IF($H127&lt;=0.005,99999,'Debt Snowball Calculator'!$H$13),IF($K127&lt;=0.005,99999,'Debt Snowball Calculator'!$H$14),IF($N127&lt;=0.005,99999,'Debt Snowball Calculator'!$H$15),IF($Q127&lt;=0.005,99999,'Debt Snowball Calculator'!$H$16),IF($T127&lt;=0.005,99999,'Debt Snowball Calculator'!$H$17),IF($W127&lt;=0.005,99999,'Debt Snowball Calculator'!$H$18),IF($Z127&lt;=0.005,99999,'Debt Snowball Calculator'!$H$19),IF($AC127&lt;=0.005,99999,'Debt Snowball Calculator'!$H$20),IF($AF127&lt;=0.005,99999,'Debt Snowball Calculator'!$H$21),IF($AI127&lt;=0.005,99999,'Debt Snowball Calculator'!$H$22)))</f>
        <v/>
      </c>
      <c r="E128" s="17" t="str">
        <f aca="false">IF($A128="","",IF($D128&gt;=99999,"— All Paid Off —",INDEX('Debt Snowball Calculator'!$C$13:$C$22,MATCH($D128,'Debt Snowball Calculator'!$H$13:$H$22,0))))</f>
        <v/>
      </c>
      <c r="F128" s="44" t="str">
        <f aca="false">IF($A128="","",IF($H127&lt;=0.005,0,MIN('Debt Snowball Calculator'!$F$13,$H127+G128)+IF('Debt Snowball Calculator'!$H$13=$D128,MIN($C128,MAX($H127-(MIN('Debt Snowball Calculator'!$F$13,$H127+G128)-G128),0)),0)))</f>
        <v/>
      </c>
      <c r="G128" s="44" t="str">
        <f aca="false">IF($A128="","",$H127*('Debt Snowball Calculator'!$E$13/12))</f>
        <v/>
      </c>
      <c r="H128" s="44" t="str">
        <f aca="false">IF($A128="","",MAX($H127-(F128-G128),0))</f>
        <v/>
      </c>
      <c r="I128" s="44" t="str">
        <f aca="false">IF($A128="","",IF($K127&lt;=0.005,0,MIN('Debt Snowball Calculator'!$F$14,$K127+J128)+IF('Debt Snowball Calculator'!$H$14=$D128,MIN($C128,MAX($K127-(MIN('Debt Snowball Calculator'!$F$14,$K127+J128)-J128),0)),0)))</f>
        <v/>
      </c>
      <c r="J128" s="44" t="str">
        <f aca="false">IF($A128="","",$K127*('Debt Snowball Calculator'!$E$14/12))</f>
        <v/>
      </c>
      <c r="K128" s="44" t="str">
        <f aca="false">IF($A128="","",MAX($K127-(I128-J128),0))</f>
        <v/>
      </c>
      <c r="L128" s="44" t="str">
        <f aca="false">IF($A128="","",IF($N127&lt;=0.005,0,MIN('Debt Snowball Calculator'!$F$15,$N127+M128)+IF('Debt Snowball Calculator'!$H$15=$D128,MIN($C128,MAX($N127-(MIN('Debt Snowball Calculator'!$F$15,$N127+M128)-M128),0)),0)))</f>
        <v/>
      </c>
      <c r="M128" s="44" t="str">
        <f aca="false">IF($A128="","",$N127*('Debt Snowball Calculator'!$E$15/12))</f>
        <v/>
      </c>
      <c r="N128" s="44" t="str">
        <f aca="false">IF($A128="","",MAX($N127-(L128-M128),0))</f>
        <v/>
      </c>
      <c r="O128" s="44" t="str">
        <f aca="false">IF($A128="","",IF($Q127&lt;=0.005,0,MIN('Debt Snowball Calculator'!$F$16,$Q127+P128)+IF('Debt Snowball Calculator'!$H$16=$D128,MIN($C128,MAX($Q127-(MIN('Debt Snowball Calculator'!$F$16,$Q127+P128)-P128),0)),0)))</f>
        <v/>
      </c>
      <c r="P128" s="44" t="str">
        <f aca="false">IF($A128="","",$Q127*('Debt Snowball Calculator'!$E$16/12))</f>
        <v/>
      </c>
      <c r="Q128" s="44" t="str">
        <f aca="false">IF($A128="","",MAX($Q127-(O128-P128),0))</f>
        <v/>
      </c>
      <c r="R128" s="44" t="str">
        <f aca="false">IF($A128="","",IF($T127&lt;=0.005,0,MIN('Debt Snowball Calculator'!$F$17,$T127+S128)+IF('Debt Snowball Calculator'!$H$17=$D128,MIN($C128,MAX($T127-(MIN('Debt Snowball Calculator'!$F$17,$T127+S128)-S128),0)),0)))</f>
        <v/>
      </c>
      <c r="S128" s="44" t="str">
        <f aca="false">IF($A128="","",$T127*('Debt Snowball Calculator'!$E$17/12))</f>
        <v/>
      </c>
      <c r="T128" s="44" t="str">
        <f aca="false">IF($A128="","",MAX($T127-(R128-S128),0))</f>
        <v/>
      </c>
      <c r="U128" s="44" t="str">
        <f aca="false">IF($A128="","",IF($W127&lt;=0.005,0,MIN('Debt Snowball Calculator'!$F$18,$W127+V128)+IF('Debt Snowball Calculator'!$H$18=$D128,MIN($C128,MAX($W127-(MIN('Debt Snowball Calculator'!$F$18,$W127+V128)-V128),0)),0)))</f>
        <v/>
      </c>
      <c r="V128" s="44" t="str">
        <f aca="false">IF($A128="","",$W127*('Debt Snowball Calculator'!$E$18/12))</f>
        <v/>
      </c>
      <c r="W128" s="44" t="str">
        <f aca="false">IF($A128="","",MAX($W127-(U128-V128),0))</f>
        <v/>
      </c>
      <c r="X128" s="44" t="str">
        <f aca="false">IF($A128="","",IF($Z127&lt;=0.005,0,MIN('Debt Snowball Calculator'!$F$19,$Z127+Y128)+IF('Debt Snowball Calculator'!$H$19=$D128,MIN($C128,MAX($Z127-(MIN('Debt Snowball Calculator'!$F$19,$Z127+Y128)-Y128),0)),0)))</f>
        <v/>
      </c>
      <c r="Y128" s="44" t="str">
        <f aca="false">IF($A128="","",$Z127*('Debt Snowball Calculator'!$E$19/12))</f>
        <v/>
      </c>
      <c r="Z128" s="44" t="str">
        <f aca="false">IF($A128="","",MAX($Z127-(X128-Y128),0))</f>
        <v/>
      </c>
      <c r="AA128" s="44" t="str">
        <f aca="false">IF($A128="","",IF($AC127&lt;=0.005,0,MIN('Debt Snowball Calculator'!$F$20,$AC127+AB128)+IF('Debt Snowball Calculator'!$H$20=$D128,MIN($C128,MAX($AC127-(MIN('Debt Snowball Calculator'!$F$20,$AC127+AB128)-AB128),0)),0)))</f>
        <v/>
      </c>
      <c r="AB128" s="44" t="str">
        <f aca="false">IF($A128="","",$AC127*('Debt Snowball Calculator'!$E$20/12))</f>
        <v/>
      </c>
      <c r="AC128" s="44" t="str">
        <f aca="false">IF($A128="","",MAX($AC127-(AA128-AB128),0))</f>
        <v/>
      </c>
      <c r="AD128" s="44" t="str">
        <f aca="false">IF($A128="","",IF($AF127&lt;=0.005,0,MIN('Debt Snowball Calculator'!$F$21,$AF127+AE128)+IF('Debt Snowball Calculator'!$H$21=$D128,MIN($C128,MAX($AF127-(MIN('Debt Snowball Calculator'!$F$21,$AF127+AE128)-AE128),0)),0)))</f>
        <v/>
      </c>
      <c r="AE128" s="44" t="str">
        <f aca="false">IF($A128="","",$AF127*('Debt Snowball Calculator'!$E$21/12))</f>
        <v/>
      </c>
      <c r="AF128" s="44" t="str">
        <f aca="false">IF($A128="","",MAX($AF127-(AD128-AE128),0))</f>
        <v/>
      </c>
      <c r="AG128" s="44" t="str">
        <f aca="false">IF($A128="","",IF($AI127&lt;=0.005,0,MIN('Debt Snowball Calculator'!$F$22,$AI127+AH128)+IF('Debt Snowball Calculator'!$H$22=$D128,MIN($C128,MAX($AI127-(MIN('Debt Snowball Calculator'!$F$22,$AI127+AH128)-AH128),0)),0)))</f>
        <v/>
      </c>
      <c r="AH128" s="44" t="str">
        <f aca="false">IF($A128="","",$AI127*('Debt Snowball Calculator'!$E$22/12))</f>
        <v/>
      </c>
      <c r="AI128" s="44" t="str">
        <f aca="false">IF($A128="","",MAX($AI127-(AG128-AH128),0))</f>
        <v/>
      </c>
      <c r="AJ128" s="44" t="str">
        <f aca="false">IF($A128="","",F128+I128+L128+O128+R128+U128+X128+AA128+AD128+AG128)</f>
        <v/>
      </c>
      <c r="AK128" s="44" t="str">
        <f aca="false">IF($A128="","",G128+J128+M128+P128+S128+V128+Y128+AB128+AE128+AH128)</f>
        <v/>
      </c>
      <c r="AL128" s="44" t="str">
        <f aca="false">IF($A128="","",H128+K128+N128+Q128+T128+W128+Z128+AC128+AF128+AI128)</f>
        <v/>
      </c>
    </row>
    <row r="129" customFormat="false" ht="15" hidden="false" customHeight="false" outlineLevel="0" collapsed="false">
      <c r="A129" s="36" t="str">
        <f aca="false">IF($A128="","",IF(AND(ISNUMBER($AL128),$AL128&gt;0.005),$A128+1,""))</f>
        <v/>
      </c>
      <c r="B129" s="37" t="str">
        <f aca="false">IF($A129="","",EDATE('Debt Snowball Calculator'!$C$8,$A129-1))</f>
        <v/>
      </c>
      <c r="C129" s="43" t="str">
        <f aca="false">IF($A129="","",'Debt Snowball Calculator'!$C$7+IF($H128&lt;=0.005,'Debt Snowball Calculator'!$F$13,0)+IF($K128&lt;=0.005,'Debt Snowball Calculator'!$F$14,0)+IF($N128&lt;=0.005,'Debt Snowball Calculator'!$F$15,0)+IF($Q128&lt;=0.005,'Debt Snowball Calculator'!$F$16,0)+IF($T128&lt;=0.005,'Debt Snowball Calculator'!$F$17,0)+IF($W128&lt;=0.005,'Debt Snowball Calculator'!$F$18,0)+IF($Z128&lt;=0.005,'Debt Snowball Calculator'!$F$19,0)+IF($AC128&lt;=0.005,'Debt Snowball Calculator'!$F$20,0)+IF($AF128&lt;=0.005,'Debt Snowball Calculator'!$F$21,0)+IF($AI128&lt;=0.005,'Debt Snowball Calculator'!$F$22,0))</f>
        <v/>
      </c>
      <c r="D129" s="36" t="str">
        <f aca="false">IF($A129="","",MIN(IF($H128&lt;=0.005,99999,'Debt Snowball Calculator'!$H$13),IF($K128&lt;=0.005,99999,'Debt Snowball Calculator'!$H$14),IF($N128&lt;=0.005,99999,'Debt Snowball Calculator'!$H$15),IF($Q128&lt;=0.005,99999,'Debt Snowball Calculator'!$H$16),IF($T128&lt;=0.005,99999,'Debt Snowball Calculator'!$H$17),IF($W128&lt;=0.005,99999,'Debt Snowball Calculator'!$H$18),IF($Z128&lt;=0.005,99999,'Debt Snowball Calculator'!$H$19),IF($AC128&lt;=0.005,99999,'Debt Snowball Calculator'!$H$20),IF($AF128&lt;=0.005,99999,'Debt Snowball Calculator'!$H$21),IF($AI128&lt;=0.005,99999,'Debt Snowball Calculator'!$H$22)))</f>
        <v/>
      </c>
      <c r="E129" s="10" t="str">
        <f aca="false">IF($A129="","",IF($D129&gt;=99999,"— All Paid Off —",INDEX('Debt Snowball Calculator'!$C$13:$C$22,MATCH($D129,'Debt Snowball Calculator'!$H$13:$H$22,0))))</f>
        <v/>
      </c>
      <c r="F129" s="43" t="str">
        <f aca="false">IF($A129="","",IF($H128&lt;=0.005,0,MIN('Debt Snowball Calculator'!$F$13,$H128+G129)+IF('Debt Snowball Calculator'!$H$13=$D129,MIN($C129,MAX($H128-(MIN('Debt Snowball Calculator'!$F$13,$H128+G129)-G129),0)),0)))</f>
        <v/>
      </c>
      <c r="G129" s="43" t="str">
        <f aca="false">IF($A129="","",$H128*('Debt Snowball Calculator'!$E$13/12))</f>
        <v/>
      </c>
      <c r="H129" s="43" t="str">
        <f aca="false">IF($A129="","",MAX($H128-(F129-G129),0))</f>
        <v/>
      </c>
      <c r="I129" s="43" t="str">
        <f aca="false">IF($A129="","",IF($K128&lt;=0.005,0,MIN('Debt Snowball Calculator'!$F$14,$K128+J129)+IF('Debt Snowball Calculator'!$H$14=$D129,MIN($C129,MAX($K128-(MIN('Debt Snowball Calculator'!$F$14,$K128+J129)-J129),0)),0)))</f>
        <v/>
      </c>
      <c r="J129" s="43" t="str">
        <f aca="false">IF($A129="","",$K128*('Debt Snowball Calculator'!$E$14/12))</f>
        <v/>
      </c>
      <c r="K129" s="43" t="str">
        <f aca="false">IF($A129="","",MAX($K128-(I129-J129),0))</f>
        <v/>
      </c>
      <c r="L129" s="43" t="str">
        <f aca="false">IF($A129="","",IF($N128&lt;=0.005,0,MIN('Debt Snowball Calculator'!$F$15,$N128+M129)+IF('Debt Snowball Calculator'!$H$15=$D129,MIN($C129,MAX($N128-(MIN('Debt Snowball Calculator'!$F$15,$N128+M129)-M129),0)),0)))</f>
        <v/>
      </c>
      <c r="M129" s="43" t="str">
        <f aca="false">IF($A129="","",$N128*('Debt Snowball Calculator'!$E$15/12))</f>
        <v/>
      </c>
      <c r="N129" s="43" t="str">
        <f aca="false">IF($A129="","",MAX($N128-(L129-M129),0))</f>
        <v/>
      </c>
      <c r="O129" s="43" t="str">
        <f aca="false">IF($A129="","",IF($Q128&lt;=0.005,0,MIN('Debt Snowball Calculator'!$F$16,$Q128+P129)+IF('Debt Snowball Calculator'!$H$16=$D129,MIN($C129,MAX($Q128-(MIN('Debt Snowball Calculator'!$F$16,$Q128+P129)-P129),0)),0)))</f>
        <v/>
      </c>
      <c r="P129" s="43" t="str">
        <f aca="false">IF($A129="","",$Q128*('Debt Snowball Calculator'!$E$16/12))</f>
        <v/>
      </c>
      <c r="Q129" s="43" t="str">
        <f aca="false">IF($A129="","",MAX($Q128-(O129-P129),0))</f>
        <v/>
      </c>
      <c r="R129" s="43" t="str">
        <f aca="false">IF($A129="","",IF($T128&lt;=0.005,0,MIN('Debt Snowball Calculator'!$F$17,$T128+S129)+IF('Debt Snowball Calculator'!$H$17=$D129,MIN($C129,MAX($T128-(MIN('Debt Snowball Calculator'!$F$17,$T128+S129)-S129),0)),0)))</f>
        <v/>
      </c>
      <c r="S129" s="43" t="str">
        <f aca="false">IF($A129="","",$T128*('Debt Snowball Calculator'!$E$17/12))</f>
        <v/>
      </c>
      <c r="T129" s="43" t="str">
        <f aca="false">IF($A129="","",MAX($T128-(R129-S129),0))</f>
        <v/>
      </c>
      <c r="U129" s="43" t="str">
        <f aca="false">IF($A129="","",IF($W128&lt;=0.005,0,MIN('Debt Snowball Calculator'!$F$18,$W128+V129)+IF('Debt Snowball Calculator'!$H$18=$D129,MIN($C129,MAX($W128-(MIN('Debt Snowball Calculator'!$F$18,$W128+V129)-V129),0)),0)))</f>
        <v/>
      </c>
      <c r="V129" s="43" t="str">
        <f aca="false">IF($A129="","",$W128*('Debt Snowball Calculator'!$E$18/12))</f>
        <v/>
      </c>
      <c r="W129" s="43" t="str">
        <f aca="false">IF($A129="","",MAX($W128-(U129-V129),0))</f>
        <v/>
      </c>
      <c r="X129" s="43" t="str">
        <f aca="false">IF($A129="","",IF($Z128&lt;=0.005,0,MIN('Debt Snowball Calculator'!$F$19,$Z128+Y129)+IF('Debt Snowball Calculator'!$H$19=$D129,MIN($C129,MAX($Z128-(MIN('Debt Snowball Calculator'!$F$19,$Z128+Y129)-Y129),0)),0)))</f>
        <v/>
      </c>
      <c r="Y129" s="43" t="str">
        <f aca="false">IF($A129="","",$Z128*('Debt Snowball Calculator'!$E$19/12))</f>
        <v/>
      </c>
      <c r="Z129" s="43" t="str">
        <f aca="false">IF($A129="","",MAX($Z128-(X129-Y129),0))</f>
        <v/>
      </c>
      <c r="AA129" s="43" t="str">
        <f aca="false">IF($A129="","",IF($AC128&lt;=0.005,0,MIN('Debt Snowball Calculator'!$F$20,$AC128+AB129)+IF('Debt Snowball Calculator'!$H$20=$D129,MIN($C129,MAX($AC128-(MIN('Debt Snowball Calculator'!$F$20,$AC128+AB129)-AB129),0)),0)))</f>
        <v/>
      </c>
      <c r="AB129" s="43" t="str">
        <f aca="false">IF($A129="","",$AC128*('Debt Snowball Calculator'!$E$20/12))</f>
        <v/>
      </c>
      <c r="AC129" s="43" t="str">
        <f aca="false">IF($A129="","",MAX($AC128-(AA129-AB129),0))</f>
        <v/>
      </c>
      <c r="AD129" s="43" t="str">
        <f aca="false">IF($A129="","",IF($AF128&lt;=0.005,0,MIN('Debt Snowball Calculator'!$F$21,$AF128+AE129)+IF('Debt Snowball Calculator'!$H$21=$D129,MIN($C129,MAX($AF128-(MIN('Debt Snowball Calculator'!$F$21,$AF128+AE129)-AE129),0)),0)))</f>
        <v/>
      </c>
      <c r="AE129" s="43" t="str">
        <f aca="false">IF($A129="","",$AF128*('Debt Snowball Calculator'!$E$21/12))</f>
        <v/>
      </c>
      <c r="AF129" s="43" t="str">
        <f aca="false">IF($A129="","",MAX($AF128-(AD129-AE129),0))</f>
        <v/>
      </c>
      <c r="AG129" s="43" t="str">
        <f aca="false">IF($A129="","",IF($AI128&lt;=0.005,0,MIN('Debt Snowball Calculator'!$F$22,$AI128+AH129)+IF('Debt Snowball Calculator'!$H$22=$D129,MIN($C129,MAX($AI128-(MIN('Debt Snowball Calculator'!$F$22,$AI128+AH129)-AH129),0)),0)))</f>
        <v/>
      </c>
      <c r="AH129" s="43" t="str">
        <f aca="false">IF($A129="","",$AI128*('Debt Snowball Calculator'!$E$22/12))</f>
        <v/>
      </c>
      <c r="AI129" s="43" t="str">
        <f aca="false">IF($A129="","",MAX($AI128-(AG129-AH129),0))</f>
        <v/>
      </c>
      <c r="AJ129" s="43" t="str">
        <f aca="false">IF($A129="","",F129+I129+L129+O129+R129+U129+X129+AA129+AD129+AG129)</f>
        <v/>
      </c>
      <c r="AK129" s="43" t="str">
        <f aca="false">IF($A129="","",G129+J129+M129+P129+S129+V129+Y129+AB129+AE129+AH129)</f>
        <v/>
      </c>
      <c r="AL129" s="43" t="str">
        <f aca="false">IF($A129="","",H129+K129+N129+Q129+T129+W129+Z129+AC129+AF129+AI129)</f>
        <v/>
      </c>
    </row>
    <row r="130" customFormat="false" ht="15" hidden="false" customHeight="false" outlineLevel="0" collapsed="false">
      <c r="A130" s="39" t="str">
        <f aca="false">IF($A129="","",IF(AND(ISNUMBER($AL129),$AL129&gt;0.005),$A129+1,""))</f>
        <v/>
      </c>
      <c r="B130" s="40" t="str">
        <f aca="false">IF($A130="","",EDATE('Debt Snowball Calculator'!$C$8,$A130-1))</f>
        <v/>
      </c>
      <c r="C130" s="44" t="str">
        <f aca="false">IF($A130="","",'Debt Snowball Calculator'!$C$7+IF($H129&lt;=0.005,'Debt Snowball Calculator'!$F$13,0)+IF($K129&lt;=0.005,'Debt Snowball Calculator'!$F$14,0)+IF($N129&lt;=0.005,'Debt Snowball Calculator'!$F$15,0)+IF($Q129&lt;=0.005,'Debt Snowball Calculator'!$F$16,0)+IF($T129&lt;=0.005,'Debt Snowball Calculator'!$F$17,0)+IF($W129&lt;=0.005,'Debt Snowball Calculator'!$F$18,0)+IF($Z129&lt;=0.005,'Debt Snowball Calculator'!$F$19,0)+IF($AC129&lt;=0.005,'Debt Snowball Calculator'!$F$20,0)+IF($AF129&lt;=0.005,'Debt Snowball Calculator'!$F$21,0)+IF($AI129&lt;=0.005,'Debt Snowball Calculator'!$F$22,0))</f>
        <v/>
      </c>
      <c r="D130" s="39" t="str">
        <f aca="false">IF($A130="","",MIN(IF($H129&lt;=0.005,99999,'Debt Snowball Calculator'!$H$13),IF($K129&lt;=0.005,99999,'Debt Snowball Calculator'!$H$14),IF($N129&lt;=0.005,99999,'Debt Snowball Calculator'!$H$15),IF($Q129&lt;=0.005,99999,'Debt Snowball Calculator'!$H$16),IF($T129&lt;=0.005,99999,'Debt Snowball Calculator'!$H$17),IF($W129&lt;=0.005,99999,'Debt Snowball Calculator'!$H$18),IF($Z129&lt;=0.005,99999,'Debt Snowball Calculator'!$H$19),IF($AC129&lt;=0.005,99999,'Debt Snowball Calculator'!$H$20),IF($AF129&lt;=0.005,99999,'Debt Snowball Calculator'!$H$21),IF($AI129&lt;=0.005,99999,'Debt Snowball Calculator'!$H$22)))</f>
        <v/>
      </c>
      <c r="E130" s="17" t="str">
        <f aca="false">IF($A130="","",IF($D130&gt;=99999,"— All Paid Off —",INDEX('Debt Snowball Calculator'!$C$13:$C$22,MATCH($D130,'Debt Snowball Calculator'!$H$13:$H$22,0))))</f>
        <v/>
      </c>
      <c r="F130" s="44" t="str">
        <f aca="false">IF($A130="","",IF($H129&lt;=0.005,0,MIN('Debt Snowball Calculator'!$F$13,$H129+G130)+IF('Debt Snowball Calculator'!$H$13=$D130,MIN($C130,MAX($H129-(MIN('Debt Snowball Calculator'!$F$13,$H129+G130)-G130),0)),0)))</f>
        <v/>
      </c>
      <c r="G130" s="44" t="str">
        <f aca="false">IF($A130="","",$H129*('Debt Snowball Calculator'!$E$13/12))</f>
        <v/>
      </c>
      <c r="H130" s="44" t="str">
        <f aca="false">IF($A130="","",MAX($H129-(F130-G130),0))</f>
        <v/>
      </c>
      <c r="I130" s="44" t="str">
        <f aca="false">IF($A130="","",IF($K129&lt;=0.005,0,MIN('Debt Snowball Calculator'!$F$14,$K129+J130)+IF('Debt Snowball Calculator'!$H$14=$D130,MIN($C130,MAX($K129-(MIN('Debt Snowball Calculator'!$F$14,$K129+J130)-J130),0)),0)))</f>
        <v/>
      </c>
      <c r="J130" s="44" t="str">
        <f aca="false">IF($A130="","",$K129*('Debt Snowball Calculator'!$E$14/12))</f>
        <v/>
      </c>
      <c r="K130" s="44" t="str">
        <f aca="false">IF($A130="","",MAX($K129-(I130-J130),0))</f>
        <v/>
      </c>
      <c r="L130" s="44" t="str">
        <f aca="false">IF($A130="","",IF($N129&lt;=0.005,0,MIN('Debt Snowball Calculator'!$F$15,$N129+M130)+IF('Debt Snowball Calculator'!$H$15=$D130,MIN($C130,MAX($N129-(MIN('Debt Snowball Calculator'!$F$15,$N129+M130)-M130),0)),0)))</f>
        <v/>
      </c>
      <c r="M130" s="44" t="str">
        <f aca="false">IF($A130="","",$N129*('Debt Snowball Calculator'!$E$15/12))</f>
        <v/>
      </c>
      <c r="N130" s="44" t="str">
        <f aca="false">IF($A130="","",MAX($N129-(L130-M130),0))</f>
        <v/>
      </c>
      <c r="O130" s="44" t="str">
        <f aca="false">IF($A130="","",IF($Q129&lt;=0.005,0,MIN('Debt Snowball Calculator'!$F$16,$Q129+P130)+IF('Debt Snowball Calculator'!$H$16=$D130,MIN($C130,MAX($Q129-(MIN('Debt Snowball Calculator'!$F$16,$Q129+P130)-P130),0)),0)))</f>
        <v/>
      </c>
      <c r="P130" s="44" t="str">
        <f aca="false">IF($A130="","",$Q129*('Debt Snowball Calculator'!$E$16/12))</f>
        <v/>
      </c>
      <c r="Q130" s="44" t="str">
        <f aca="false">IF($A130="","",MAX($Q129-(O130-P130),0))</f>
        <v/>
      </c>
      <c r="R130" s="44" t="str">
        <f aca="false">IF($A130="","",IF($T129&lt;=0.005,0,MIN('Debt Snowball Calculator'!$F$17,$T129+S130)+IF('Debt Snowball Calculator'!$H$17=$D130,MIN($C130,MAX($T129-(MIN('Debt Snowball Calculator'!$F$17,$T129+S130)-S130),0)),0)))</f>
        <v/>
      </c>
      <c r="S130" s="44" t="str">
        <f aca="false">IF($A130="","",$T129*('Debt Snowball Calculator'!$E$17/12))</f>
        <v/>
      </c>
      <c r="T130" s="44" t="str">
        <f aca="false">IF($A130="","",MAX($T129-(R130-S130),0))</f>
        <v/>
      </c>
      <c r="U130" s="44" t="str">
        <f aca="false">IF($A130="","",IF($W129&lt;=0.005,0,MIN('Debt Snowball Calculator'!$F$18,$W129+V130)+IF('Debt Snowball Calculator'!$H$18=$D130,MIN($C130,MAX($W129-(MIN('Debt Snowball Calculator'!$F$18,$W129+V130)-V130),0)),0)))</f>
        <v/>
      </c>
      <c r="V130" s="44" t="str">
        <f aca="false">IF($A130="","",$W129*('Debt Snowball Calculator'!$E$18/12))</f>
        <v/>
      </c>
      <c r="W130" s="44" t="str">
        <f aca="false">IF($A130="","",MAX($W129-(U130-V130),0))</f>
        <v/>
      </c>
      <c r="X130" s="44" t="str">
        <f aca="false">IF($A130="","",IF($Z129&lt;=0.005,0,MIN('Debt Snowball Calculator'!$F$19,$Z129+Y130)+IF('Debt Snowball Calculator'!$H$19=$D130,MIN($C130,MAX($Z129-(MIN('Debt Snowball Calculator'!$F$19,$Z129+Y130)-Y130),0)),0)))</f>
        <v/>
      </c>
      <c r="Y130" s="44" t="str">
        <f aca="false">IF($A130="","",$Z129*('Debt Snowball Calculator'!$E$19/12))</f>
        <v/>
      </c>
      <c r="Z130" s="44" t="str">
        <f aca="false">IF($A130="","",MAX($Z129-(X130-Y130),0))</f>
        <v/>
      </c>
      <c r="AA130" s="44" t="str">
        <f aca="false">IF($A130="","",IF($AC129&lt;=0.005,0,MIN('Debt Snowball Calculator'!$F$20,$AC129+AB130)+IF('Debt Snowball Calculator'!$H$20=$D130,MIN($C130,MAX($AC129-(MIN('Debt Snowball Calculator'!$F$20,$AC129+AB130)-AB130),0)),0)))</f>
        <v/>
      </c>
      <c r="AB130" s="44" t="str">
        <f aca="false">IF($A130="","",$AC129*('Debt Snowball Calculator'!$E$20/12))</f>
        <v/>
      </c>
      <c r="AC130" s="44" t="str">
        <f aca="false">IF($A130="","",MAX($AC129-(AA130-AB130),0))</f>
        <v/>
      </c>
      <c r="AD130" s="44" t="str">
        <f aca="false">IF($A130="","",IF($AF129&lt;=0.005,0,MIN('Debt Snowball Calculator'!$F$21,$AF129+AE130)+IF('Debt Snowball Calculator'!$H$21=$D130,MIN($C130,MAX($AF129-(MIN('Debt Snowball Calculator'!$F$21,$AF129+AE130)-AE130),0)),0)))</f>
        <v/>
      </c>
      <c r="AE130" s="44" t="str">
        <f aca="false">IF($A130="","",$AF129*('Debt Snowball Calculator'!$E$21/12))</f>
        <v/>
      </c>
      <c r="AF130" s="44" t="str">
        <f aca="false">IF($A130="","",MAX($AF129-(AD130-AE130),0))</f>
        <v/>
      </c>
      <c r="AG130" s="44" t="str">
        <f aca="false">IF($A130="","",IF($AI129&lt;=0.005,0,MIN('Debt Snowball Calculator'!$F$22,$AI129+AH130)+IF('Debt Snowball Calculator'!$H$22=$D130,MIN($C130,MAX($AI129-(MIN('Debt Snowball Calculator'!$F$22,$AI129+AH130)-AH130),0)),0)))</f>
        <v/>
      </c>
      <c r="AH130" s="44" t="str">
        <f aca="false">IF($A130="","",$AI129*('Debt Snowball Calculator'!$E$22/12))</f>
        <v/>
      </c>
      <c r="AI130" s="44" t="str">
        <f aca="false">IF($A130="","",MAX($AI129-(AG130-AH130),0))</f>
        <v/>
      </c>
      <c r="AJ130" s="44" t="str">
        <f aca="false">IF($A130="","",F130+I130+L130+O130+R130+U130+X130+AA130+AD130+AG130)</f>
        <v/>
      </c>
      <c r="AK130" s="44" t="str">
        <f aca="false">IF($A130="","",G130+J130+M130+P130+S130+V130+Y130+AB130+AE130+AH130)</f>
        <v/>
      </c>
      <c r="AL130" s="44" t="str">
        <f aca="false">IF($A130="","",H130+K130+N130+Q130+T130+W130+Z130+AC130+AF130+AI130)</f>
        <v/>
      </c>
    </row>
    <row r="131" customFormat="false" ht="15" hidden="false" customHeight="false" outlineLevel="0" collapsed="false">
      <c r="A131" s="36" t="str">
        <f aca="false">IF($A130="","",IF(AND(ISNUMBER($AL130),$AL130&gt;0.005),$A130+1,""))</f>
        <v/>
      </c>
      <c r="B131" s="37" t="str">
        <f aca="false">IF($A131="","",EDATE('Debt Snowball Calculator'!$C$8,$A131-1))</f>
        <v/>
      </c>
      <c r="C131" s="43" t="str">
        <f aca="false">IF($A131="","",'Debt Snowball Calculator'!$C$7+IF($H130&lt;=0.005,'Debt Snowball Calculator'!$F$13,0)+IF($K130&lt;=0.005,'Debt Snowball Calculator'!$F$14,0)+IF($N130&lt;=0.005,'Debt Snowball Calculator'!$F$15,0)+IF($Q130&lt;=0.005,'Debt Snowball Calculator'!$F$16,0)+IF($T130&lt;=0.005,'Debt Snowball Calculator'!$F$17,0)+IF($W130&lt;=0.005,'Debt Snowball Calculator'!$F$18,0)+IF($Z130&lt;=0.005,'Debt Snowball Calculator'!$F$19,0)+IF($AC130&lt;=0.005,'Debt Snowball Calculator'!$F$20,0)+IF($AF130&lt;=0.005,'Debt Snowball Calculator'!$F$21,0)+IF($AI130&lt;=0.005,'Debt Snowball Calculator'!$F$22,0))</f>
        <v/>
      </c>
      <c r="D131" s="36" t="str">
        <f aca="false">IF($A131="","",MIN(IF($H130&lt;=0.005,99999,'Debt Snowball Calculator'!$H$13),IF($K130&lt;=0.005,99999,'Debt Snowball Calculator'!$H$14),IF($N130&lt;=0.005,99999,'Debt Snowball Calculator'!$H$15),IF($Q130&lt;=0.005,99999,'Debt Snowball Calculator'!$H$16),IF($T130&lt;=0.005,99999,'Debt Snowball Calculator'!$H$17),IF($W130&lt;=0.005,99999,'Debt Snowball Calculator'!$H$18),IF($Z130&lt;=0.005,99999,'Debt Snowball Calculator'!$H$19),IF($AC130&lt;=0.005,99999,'Debt Snowball Calculator'!$H$20),IF($AF130&lt;=0.005,99999,'Debt Snowball Calculator'!$H$21),IF($AI130&lt;=0.005,99999,'Debt Snowball Calculator'!$H$22)))</f>
        <v/>
      </c>
      <c r="E131" s="10" t="str">
        <f aca="false">IF($A131="","",IF($D131&gt;=99999,"— All Paid Off —",INDEX('Debt Snowball Calculator'!$C$13:$C$22,MATCH($D131,'Debt Snowball Calculator'!$H$13:$H$22,0))))</f>
        <v/>
      </c>
      <c r="F131" s="43" t="str">
        <f aca="false">IF($A131="","",IF($H130&lt;=0.005,0,MIN('Debt Snowball Calculator'!$F$13,$H130+G131)+IF('Debt Snowball Calculator'!$H$13=$D131,MIN($C131,MAX($H130-(MIN('Debt Snowball Calculator'!$F$13,$H130+G131)-G131),0)),0)))</f>
        <v/>
      </c>
      <c r="G131" s="43" t="str">
        <f aca="false">IF($A131="","",$H130*('Debt Snowball Calculator'!$E$13/12))</f>
        <v/>
      </c>
      <c r="H131" s="43" t="str">
        <f aca="false">IF($A131="","",MAX($H130-(F131-G131),0))</f>
        <v/>
      </c>
      <c r="I131" s="43" t="str">
        <f aca="false">IF($A131="","",IF($K130&lt;=0.005,0,MIN('Debt Snowball Calculator'!$F$14,$K130+J131)+IF('Debt Snowball Calculator'!$H$14=$D131,MIN($C131,MAX($K130-(MIN('Debt Snowball Calculator'!$F$14,$K130+J131)-J131),0)),0)))</f>
        <v/>
      </c>
      <c r="J131" s="43" t="str">
        <f aca="false">IF($A131="","",$K130*('Debt Snowball Calculator'!$E$14/12))</f>
        <v/>
      </c>
      <c r="K131" s="43" t="str">
        <f aca="false">IF($A131="","",MAX($K130-(I131-J131),0))</f>
        <v/>
      </c>
      <c r="L131" s="43" t="str">
        <f aca="false">IF($A131="","",IF($N130&lt;=0.005,0,MIN('Debt Snowball Calculator'!$F$15,$N130+M131)+IF('Debt Snowball Calculator'!$H$15=$D131,MIN($C131,MAX($N130-(MIN('Debt Snowball Calculator'!$F$15,$N130+M131)-M131),0)),0)))</f>
        <v/>
      </c>
      <c r="M131" s="43" t="str">
        <f aca="false">IF($A131="","",$N130*('Debt Snowball Calculator'!$E$15/12))</f>
        <v/>
      </c>
      <c r="N131" s="43" t="str">
        <f aca="false">IF($A131="","",MAX($N130-(L131-M131),0))</f>
        <v/>
      </c>
      <c r="O131" s="43" t="str">
        <f aca="false">IF($A131="","",IF($Q130&lt;=0.005,0,MIN('Debt Snowball Calculator'!$F$16,$Q130+P131)+IF('Debt Snowball Calculator'!$H$16=$D131,MIN($C131,MAX($Q130-(MIN('Debt Snowball Calculator'!$F$16,$Q130+P131)-P131),0)),0)))</f>
        <v/>
      </c>
      <c r="P131" s="43" t="str">
        <f aca="false">IF($A131="","",$Q130*('Debt Snowball Calculator'!$E$16/12))</f>
        <v/>
      </c>
      <c r="Q131" s="43" t="str">
        <f aca="false">IF($A131="","",MAX($Q130-(O131-P131),0))</f>
        <v/>
      </c>
      <c r="R131" s="43" t="str">
        <f aca="false">IF($A131="","",IF($T130&lt;=0.005,0,MIN('Debt Snowball Calculator'!$F$17,$T130+S131)+IF('Debt Snowball Calculator'!$H$17=$D131,MIN($C131,MAX($T130-(MIN('Debt Snowball Calculator'!$F$17,$T130+S131)-S131),0)),0)))</f>
        <v/>
      </c>
      <c r="S131" s="43" t="str">
        <f aca="false">IF($A131="","",$T130*('Debt Snowball Calculator'!$E$17/12))</f>
        <v/>
      </c>
      <c r="T131" s="43" t="str">
        <f aca="false">IF($A131="","",MAX($T130-(R131-S131),0))</f>
        <v/>
      </c>
      <c r="U131" s="43" t="str">
        <f aca="false">IF($A131="","",IF($W130&lt;=0.005,0,MIN('Debt Snowball Calculator'!$F$18,$W130+V131)+IF('Debt Snowball Calculator'!$H$18=$D131,MIN($C131,MAX($W130-(MIN('Debt Snowball Calculator'!$F$18,$W130+V131)-V131),0)),0)))</f>
        <v/>
      </c>
      <c r="V131" s="43" t="str">
        <f aca="false">IF($A131="","",$W130*('Debt Snowball Calculator'!$E$18/12))</f>
        <v/>
      </c>
      <c r="W131" s="43" t="str">
        <f aca="false">IF($A131="","",MAX($W130-(U131-V131),0))</f>
        <v/>
      </c>
      <c r="X131" s="43" t="str">
        <f aca="false">IF($A131="","",IF($Z130&lt;=0.005,0,MIN('Debt Snowball Calculator'!$F$19,$Z130+Y131)+IF('Debt Snowball Calculator'!$H$19=$D131,MIN($C131,MAX($Z130-(MIN('Debt Snowball Calculator'!$F$19,$Z130+Y131)-Y131),0)),0)))</f>
        <v/>
      </c>
      <c r="Y131" s="43" t="str">
        <f aca="false">IF($A131="","",$Z130*('Debt Snowball Calculator'!$E$19/12))</f>
        <v/>
      </c>
      <c r="Z131" s="43" t="str">
        <f aca="false">IF($A131="","",MAX($Z130-(X131-Y131),0))</f>
        <v/>
      </c>
      <c r="AA131" s="43" t="str">
        <f aca="false">IF($A131="","",IF($AC130&lt;=0.005,0,MIN('Debt Snowball Calculator'!$F$20,$AC130+AB131)+IF('Debt Snowball Calculator'!$H$20=$D131,MIN($C131,MAX($AC130-(MIN('Debt Snowball Calculator'!$F$20,$AC130+AB131)-AB131),0)),0)))</f>
        <v/>
      </c>
      <c r="AB131" s="43" t="str">
        <f aca="false">IF($A131="","",$AC130*('Debt Snowball Calculator'!$E$20/12))</f>
        <v/>
      </c>
      <c r="AC131" s="43" t="str">
        <f aca="false">IF($A131="","",MAX($AC130-(AA131-AB131),0))</f>
        <v/>
      </c>
      <c r="AD131" s="43" t="str">
        <f aca="false">IF($A131="","",IF($AF130&lt;=0.005,0,MIN('Debt Snowball Calculator'!$F$21,$AF130+AE131)+IF('Debt Snowball Calculator'!$H$21=$D131,MIN($C131,MAX($AF130-(MIN('Debt Snowball Calculator'!$F$21,$AF130+AE131)-AE131),0)),0)))</f>
        <v/>
      </c>
      <c r="AE131" s="43" t="str">
        <f aca="false">IF($A131="","",$AF130*('Debt Snowball Calculator'!$E$21/12))</f>
        <v/>
      </c>
      <c r="AF131" s="43" t="str">
        <f aca="false">IF($A131="","",MAX($AF130-(AD131-AE131),0))</f>
        <v/>
      </c>
      <c r="AG131" s="43" t="str">
        <f aca="false">IF($A131="","",IF($AI130&lt;=0.005,0,MIN('Debt Snowball Calculator'!$F$22,$AI130+AH131)+IF('Debt Snowball Calculator'!$H$22=$D131,MIN($C131,MAX($AI130-(MIN('Debt Snowball Calculator'!$F$22,$AI130+AH131)-AH131),0)),0)))</f>
        <v/>
      </c>
      <c r="AH131" s="43" t="str">
        <f aca="false">IF($A131="","",$AI130*('Debt Snowball Calculator'!$E$22/12))</f>
        <v/>
      </c>
      <c r="AI131" s="43" t="str">
        <f aca="false">IF($A131="","",MAX($AI130-(AG131-AH131),0))</f>
        <v/>
      </c>
      <c r="AJ131" s="43" t="str">
        <f aca="false">IF($A131="","",F131+I131+L131+O131+R131+U131+X131+AA131+AD131+AG131)</f>
        <v/>
      </c>
      <c r="AK131" s="43" t="str">
        <f aca="false">IF($A131="","",G131+J131+M131+P131+S131+V131+Y131+AB131+AE131+AH131)</f>
        <v/>
      </c>
      <c r="AL131" s="43" t="str">
        <f aca="false">IF($A131="","",H131+K131+N131+Q131+T131+W131+Z131+AC131+AF131+AI131)</f>
        <v/>
      </c>
    </row>
    <row r="132" customFormat="false" ht="15" hidden="false" customHeight="false" outlineLevel="0" collapsed="false">
      <c r="A132" s="39" t="str">
        <f aca="false">IF($A131="","",IF(AND(ISNUMBER($AL131),$AL131&gt;0.005),$A131+1,""))</f>
        <v/>
      </c>
      <c r="B132" s="40" t="str">
        <f aca="false">IF($A132="","",EDATE('Debt Snowball Calculator'!$C$8,$A132-1))</f>
        <v/>
      </c>
      <c r="C132" s="44" t="str">
        <f aca="false">IF($A132="","",'Debt Snowball Calculator'!$C$7+IF($H131&lt;=0.005,'Debt Snowball Calculator'!$F$13,0)+IF($K131&lt;=0.005,'Debt Snowball Calculator'!$F$14,0)+IF($N131&lt;=0.005,'Debt Snowball Calculator'!$F$15,0)+IF($Q131&lt;=0.005,'Debt Snowball Calculator'!$F$16,0)+IF($T131&lt;=0.005,'Debt Snowball Calculator'!$F$17,0)+IF($W131&lt;=0.005,'Debt Snowball Calculator'!$F$18,0)+IF($Z131&lt;=0.005,'Debt Snowball Calculator'!$F$19,0)+IF($AC131&lt;=0.005,'Debt Snowball Calculator'!$F$20,0)+IF($AF131&lt;=0.005,'Debt Snowball Calculator'!$F$21,0)+IF($AI131&lt;=0.005,'Debt Snowball Calculator'!$F$22,0))</f>
        <v/>
      </c>
      <c r="D132" s="39" t="str">
        <f aca="false">IF($A132="","",MIN(IF($H131&lt;=0.005,99999,'Debt Snowball Calculator'!$H$13),IF($K131&lt;=0.005,99999,'Debt Snowball Calculator'!$H$14),IF($N131&lt;=0.005,99999,'Debt Snowball Calculator'!$H$15),IF($Q131&lt;=0.005,99999,'Debt Snowball Calculator'!$H$16),IF($T131&lt;=0.005,99999,'Debt Snowball Calculator'!$H$17),IF($W131&lt;=0.005,99999,'Debt Snowball Calculator'!$H$18),IF($Z131&lt;=0.005,99999,'Debt Snowball Calculator'!$H$19),IF($AC131&lt;=0.005,99999,'Debt Snowball Calculator'!$H$20),IF($AF131&lt;=0.005,99999,'Debt Snowball Calculator'!$H$21),IF($AI131&lt;=0.005,99999,'Debt Snowball Calculator'!$H$22)))</f>
        <v/>
      </c>
      <c r="E132" s="17" t="str">
        <f aca="false">IF($A132="","",IF($D132&gt;=99999,"— All Paid Off —",INDEX('Debt Snowball Calculator'!$C$13:$C$22,MATCH($D132,'Debt Snowball Calculator'!$H$13:$H$22,0))))</f>
        <v/>
      </c>
      <c r="F132" s="44" t="str">
        <f aca="false">IF($A132="","",IF($H131&lt;=0.005,0,MIN('Debt Snowball Calculator'!$F$13,$H131+G132)+IF('Debt Snowball Calculator'!$H$13=$D132,MIN($C132,MAX($H131-(MIN('Debt Snowball Calculator'!$F$13,$H131+G132)-G132),0)),0)))</f>
        <v/>
      </c>
      <c r="G132" s="44" t="str">
        <f aca="false">IF($A132="","",$H131*('Debt Snowball Calculator'!$E$13/12))</f>
        <v/>
      </c>
      <c r="H132" s="44" t="str">
        <f aca="false">IF($A132="","",MAX($H131-(F132-G132),0))</f>
        <v/>
      </c>
      <c r="I132" s="44" t="str">
        <f aca="false">IF($A132="","",IF($K131&lt;=0.005,0,MIN('Debt Snowball Calculator'!$F$14,$K131+J132)+IF('Debt Snowball Calculator'!$H$14=$D132,MIN($C132,MAX($K131-(MIN('Debt Snowball Calculator'!$F$14,$K131+J132)-J132),0)),0)))</f>
        <v/>
      </c>
      <c r="J132" s="44" t="str">
        <f aca="false">IF($A132="","",$K131*('Debt Snowball Calculator'!$E$14/12))</f>
        <v/>
      </c>
      <c r="K132" s="44" t="str">
        <f aca="false">IF($A132="","",MAX($K131-(I132-J132),0))</f>
        <v/>
      </c>
      <c r="L132" s="44" t="str">
        <f aca="false">IF($A132="","",IF($N131&lt;=0.005,0,MIN('Debt Snowball Calculator'!$F$15,$N131+M132)+IF('Debt Snowball Calculator'!$H$15=$D132,MIN($C132,MAX($N131-(MIN('Debt Snowball Calculator'!$F$15,$N131+M132)-M132),0)),0)))</f>
        <v/>
      </c>
      <c r="M132" s="44" t="str">
        <f aca="false">IF($A132="","",$N131*('Debt Snowball Calculator'!$E$15/12))</f>
        <v/>
      </c>
      <c r="N132" s="44" t="str">
        <f aca="false">IF($A132="","",MAX($N131-(L132-M132),0))</f>
        <v/>
      </c>
      <c r="O132" s="44" t="str">
        <f aca="false">IF($A132="","",IF($Q131&lt;=0.005,0,MIN('Debt Snowball Calculator'!$F$16,$Q131+P132)+IF('Debt Snowball Calculator'!$H$16=$D132,MIN($C132,MAX($Q131-(MIN('Debt Snowball Calculator'!$F$16,$Q131+P132)-P132),0)),0)))</f>
        <v/>
      </c>
      <c r="P132" s="44" t="str">
        <f aca="false">IF($A132="","",$Q131*('Debt Snowball Calculator'!$E$16/12))</f>
        <v/>
      </c>
      <c r="Q132" s="44" t="str">
        <f aca="false">IF($A132="","",MAX($Q131-(O132-P132),0))</f>
        <v/>
      </c>
      <c r="R132" s="44" t="str">
        <f aca="false">IF($A132="","",IF($T131&lt;=0.005,0,MIN('Debt Snowball Calculator'!$F$17,$T131+S132)+IF('Debt Snowball Calculator'!$H$17=$D132,MIN($C132,MAX($T131-(MIN('Debt Snowball Calculator'!$F$17,$T131+S132)-S132),0)),0)))</f>
        <v/>
      </c>
      <c r="S132" s="44" t="str">
        <f aca="false">IF($A132="","",$T131*('Debt Snowball Calculator'!$E$17/12))</f>
        <v/>
      </c>
      <c r="T132" s="44" t="str">
        <f aca="false">IF($A132="","",MAX($T131-(R132-S132),0))</f>
        <v/>
      </c>
      <c r="U132" s="44" t="str">
        <f aca="false">IF($A132="","",IF($W131&lt;=0.005,0,MIN('Debt Snowball Calculator'!$F$18,$W131+V132)+IF('Debt Snowball Calculator'!$H$18=$D132,MIN($C132,MAX($W131-(MIN('Debt Snowball Calculator'!$F$18,$W131+V132)-V132),0)),0)))</f>
        <v/>
      </c>
      <c r="V132" s="44" t="str">
        <f aca="false">IF($A132="","",$W131*('Debt Snowball Calculator'!$E$18/12))</f>
        <v/>
      </c>
      <c r="W132" s="44" t="str">
        <f aca="false">IF($A132="","",MAX($W131-(U132-V132),0))</f>
        <v/>
      </c>
      <c r="X132" s="44" t="str">
        <f aca="false">IF($A132="","",IF($Z131&lt;=0.005,0,MIN('Debt Snowball Calculator'!$F$19,$Z131+Y132)+IF('Debt Snowball Calculator'!$H$19=$D132,MIN($C132,MAX($Z131-(MIN('Debt Snowball Calculator'!$F$19,$Z131+Y132)-Y132),0)),0)))</f>
        <v/>
      </c>
      <c r="Y132" s="44" t="str">
        <f aca="false">IF($A132="","",$Z131*('Debt Snowball Calculator'!$E$19/12))</f>
        <v/>
      </c>
      <c r="Z132" s="44" t="str">
        <f aca="false">IF($A132="","",MAX($Z131-(X132-Y132),0))</f>
        <v/>
      </c>
      <c r="AA132" s="44" t="str">
        <f aca="false">IF($A132="","",IF($AC131&lt;=0.005,0,MIN('Debt Snowball Calculator'!$F$20,$AC131+AB132)+IF('Debt Snowball Calculator'!$H$20=$D132,MIN($C132,MAX($AC131-(MIN('Debt Snowball Calculator'!$F$20,$AC131+AB132)-AB132),0)),0)))</f>
        <v/>
      </c>
      <c r="AB132" s="44" t="str">
        <f aca="false">IF($A132="","",$AC131*('Debt Snowball Calculator'!$E$20/12))</f>
        <v/>
      </c>
      <c r="AC132" s="44" t="str">
        <f aca="false">IF($A132="","",MAX($AC131-(AA132-AB132),0))</f>
        <v/>
      </c>
      <c r="AD132" s="44" t="str">
        <f aca="false">IF($A132="","",IF($AF131&lt;=0.005,0,MIN('Debt Snowball Calculator'!$F$21,$AF131+AE132)+IF('Debt Snowball Calculator'!$H$21=$D132,MIN($C132,MAX($AF131-(MIN('Debt Snowball Calculator'!$F$21,$AF131+AE132)-AE132),0)),0)))</f>
        <v/>
      </c>
      <c r="AE132" s="44" t="str">
        <f aca="false">IF($A132="","",$AF131*('Debt Snowball Calculator'!$E$21/12))</f>
        <v/>
      </c>
      <c r="AF132" s="44" t="str">
        <f aca="false">IF($A132="","",MAX($AF131-(AD132-AE132),0))</f>
        <v/>
      </c>
      <c r="AG132" s="44" t="str">
        <f aca="false">IF($A132="","",IF($AI131&lt;=0.005,0,MIN('Debt Snowball Calculator'!$F$22,$AI131+AH132)+IF('Debt Snowball Calculator'!$H$22=$D132,MIN($C132,MAX($AI131-(MIN('Debt Snowball Calculator'!$F$22,$AI131+AH132)-AH132),0)),0)))</f>
        <v/>
      </c>
      <c r="AH132" s="44" t="str">
        <f aca="false">IF($A132="","",$AI131*('Debt Snowball Calculator'!$E$22/12))</f>
        <v/>
      </c>
      <c r="AI132" s="44" t="str">
        <f aca="false">IF($A132="","",MAX($AI131-(AG132-AH132),0))</f>
        <v/>
      </c>
      <c r="AJ132" s="44" t="str">
        <f aca="false">IF($A132="","",F132+I132+L132+O132+R132+U132+X132+AA132+AD132+AG132)</f>
        <v/>
      </c>
      <c r="AK132" s="44" t="str">
        <f aca="false">IF($A132="","",G132+J132+M132+P132+S132+V132+Y132+AB132+AE132+AH132)</f>
        <v/>
      </c>
      <c r="AL132" s="44" t="str">
        <f aca="false">IF($A132="","",H132+K132+N132+Q132+T132+W132+Z132+AC132+AF132+AI132)</f>
        <v/>
      </c>
    </row>
    <row r="133" customFormat="false" ht="15" hidden="false" customHeight="false" outlineLevel="0" collapsed="false">
      <c r="A133" s="36" t="str">
        <f aca="false">IF($A132="","",IF(AND(ISNUMBER($AL132),$AL132&gt;0.005),$A132+1,""))</f>
        <v/>
      </c>
      <c r="B133" s="37" t="str">
        <f aca="false">IF($A133="","",EDATE('Debt Snowball Calculator'!$C$8,$A133-1))</f>
        <v/>
      </c>
      <c r="C133" s="43" t="str">
        <f aca="false">IF($A133="","",'Debt Snowball Calculator'!$C$7+IF($H132&lt;=0.005,'Debt Snowball Calculator'!$F$13,0)+IF($K132&lt;=0.005,'Debt Snowball Calculator'!$F$14,0)+IF($N132&lt;=0.005,'Debt Snowball Calculator'!$F$15,0)+IF($Q132&lt;=0.005,'Debt Snowball Calculator'!$F$16,0)+IF($T132&lt;=0.005,'Debt Snowball Calculator'!$F$17,0)+IF($W132&lt;=0.005,'Debt Snowball Calculator'!$F$18,0)+IF($Z132&lt;=0.005,'Debt Snowball Calculator'!$F$19,0)+IF($AC132&lt;=0.005,'Debt Snowball Calculator'!$F$20,0)+IF($AF132&lt;=0.005,'Debt Snowball Calculator'!$F$21,0)+IF($AI132&lt;=0.005,'Debt Snowball Calculator'!$F$22,0))</f>
        <v/>
      </c>
      <c r="D133" s="36" t="str">
        <f aca="false">IF($A133="","",MIN(IF($H132&lt;=0.005,99999,'Debt Snowball Calculator'!$H$13),IF($K132&lt;=0.005,99999,'Debt Snowball Calculator'!$H$14),IF($N132&lt;=0.005,99999,'Debt Snowball Calculator'!$H$15),IF($Q132&lt;=0.005,99999,'Debt Snowball Calculator'!$H$16),IF($T132&lt;=0.005,99999,'Debt Snowball Calculator'!$H$17),IF($W132&lt;=0.005,99999,'Debt Snowball Calculator'!$H$18),IF($Z132&lt;=0.005,99999,'Debt Snowball Calculator'!$H$19),IF($AC132&lt;=0.005,99999,'Debt Snowball Calculator'!$H$20),IF($AF132&lt;=0.005,99999,'Debt Snowball Calculator'!$H$21),IF($AI132&lt;=0.005,99999,'Debt Snowball Calculator'!$H$22)))</f>
        <v/>
      </c>
      <c r="E133" s="10" t="str">
        <f aca="false">IF($A133="","",IF($D133&gt;=99999,"— All Paid Off —",INDEX('Debt Snowball Calculator'!$C$13:$C$22,MATCH($D133,'Debt Snowball Calculator'!$H$13:$H$22,0))))</f>
        <v/>
      </c>
      <c r="F133" s="43" t="str">
        <f aca="false">IF($A133="","",IF($H132&lt;=0.005,0,MIN('Debt Snowball Calculator'!$F$13,$H132+G133)+IF('Debt Snowball Calculator'!$H$13=$D133,MIN($C133,MAX($H132-(MIN('Debt Snowball Calculator'!$F$13,$H132+G133)-G133),0)),0)))</f>
        <v/>
      </c>
      <c r="G133" s="43" t="str">
        <f aca="false">IF($A133="","",$H132*('Debt Snowball Calculator'!$E$13/12))</f>
        <v/>
      </c>
      <c r="H133" s="43" t="str">
        <f aca="false">IF($A133="","",MAX($H132-(F133-G133),0))</f>
        <v/>
      </c>
      <c r="I133" s="43" t="str">
        <f aca="false">IF($A133="","",IF($K132&lt;=0.005,0,MIN('Debt Snowball Calculator'!$F$14,$K132+J133)+IF('Debt Snowball Calculator'!$H$14=$D133,MIN($C133,MAX($K132-(MIN('Debt Snowball Calculator'!$F$14,$K132+J133)-J133),0)),0)))</f>
        <v/>
      </c>
      <c r="J133" s="43" t="str">
        <f aca="false">IF($A133="","",$K132*('Debt Snowball Calculator'!$E$14/12))</f>
        <v/>
      </c>
      <c r="K133" s="43" t="str">
        <f aca="false">IF($A133="","",MAX($K132-(I133-J133),0))</f>
        <v/>
      </c>
      <c r="L133" s="43" t="str">
        <f aca="false">IF($A133="","",IF($N132&lt;=0.005,0,MIN('Debt Snowball Calculator'!$F$15,$N132+M133)+IF('Debt Snowball Calculator'!$H$15=$D133,MIN($C133,MAX($N132-(MIN('Debt Snowball Calculator'!$F$15,$N132+M133)-M133),0)),0)))</f>
        <v/>
      </c>
      <c r="M133" s="43" t="str">
        <f aca="false">IF($A133="","",$N132*('Debt Snowball Calculator'!$E$15/12))</f>
        <v/>
      </c>
      <c r="N133" s="43" t="str">
        <f aca="false">IF($A133="","",MAX($N132-(L133-M133),0))</f>
        <v/>
      </c>
      <c r="O133" s="43" t="str">
        <f aca="false">IF($A133="","",IF($Q132&lt;=0.005,0,MIN('Debt Snowball Calculator'!$F$16,$Q132+P133)+IF('Debt Snowball Calculator'!$H$16=$D133,MIN($C133,MAX($Q132-(MIN('Debt Snowball Calculator'!$F$16,$Q132+P133)-P133),0)),0)))</f>
        <v/>
      </c>
      <c r="P133" s="43" t="str">
        <f aca="false">IF($A133="","",$Q132*('Debt Snowball Calculator'!$E$16/12))</f>
        <v/>
      </c>
      <c r="Q133" s="43" t="str">
        <f aca="false">IF($A133="","",MAX($Q132-(O133-P133),0))</f>
        <v/>
      </c>
      <c r="R133" s="43" t="str">
        <f aca="false">IF($A133="","",IF($T132&lt;=0.005,0,MIN('Debt Snowball Calculator'!$F$17,$T132+S133)+IF('Debt Snowball Calculator'!$H$17=$D133,MIN($C133,MAX($T132-(MIN('Debt Snowball Calculator'!$F$17,$T132+S133)-S133),0)),0)))</f>
        <v/>
      </c>
      <c r="S133" s="43" t="str">
        <f aca="false">IF($A133="","",$T132*('Debt Snowball Calculator'!$E$17/12))</f>
        <v/>
      </c>
      <c r="T133" s="43" t="str">
        <f aca="false">IF($A133="","",MAX($T132-(R133-S133),0))</f>
        <v/>
      </c>
      <c r="U133" s="43" t="str">
        <f aca="false">IF($A133="","",IF($W132&lt;=0.005,0,MIN('Debt Snowball Calculator'!$F$18,$W132+V133)+IF('Debt Snowball Calculator'!$H$18=$D133,MIN($C133,MAX($W132-(MIN('Debt Snowball Calculator'!$F$18,$W132+V133)-V133),0)),0)))</f>
        <v/>
      </c>
      <c r="V133" s="43" t="str">
        <f aca="false">IF($A133="","",$W132*('Debt Snowball Calculator'!$E$18/12))</f>
        <v/>
      </c>
      <c r="W133" s="43" t="str">
        <f aca="false">IF($A133="","",MAX($W132-(U133-V133),0))</f>
        <v/>
      </c>
      <c r="X133" s="43" t="str">
        <f aca="false">IF($A133="","",IF($Z132&lt;=0.005,0,MIN('Debt Snowball Calculator'!$F$19,$Z132+Y133)+IF('Debt Snowball Calculator'!$H$19=$D133,MIN($C133,MAX($Z132-(MIN('Debt Snowball Calculator'!$F$19,$Z132+Y133)-Y133),0)),0)))</f>
        <v/>
      </c>
      <c r="Y133" s="43" t="str">
        <f aca="false">IF($A133="","",$Z132*('Debt Snowball Calculator'!$E$19/12))</f>
        <v/>
      </c>
      <c r="Z133" s="43" t="str">
        <f aca="false">IF($A133="","",MAX($Z132-(X133-Y133),0))</f>
        <v/>
      </c>
      <c r="AA133" s="43" t="str">
        <f aca="false">IF($A133="","",IF($AC132&lt;=0.005,0,MIN('Debt Snowball Calculator'!$F$20,$AC132+AB133)+IF('Debt Snowball Calculator'!$H$20=$D133,MIN($C133,MAX($AC132-(MIN('Debt Snowball Calculator'!$F$20,$AC132+AB133)-AB133),0)),0)))</f>
        <v/>
      </c>
      <c r="AB133" s="43" t="str">
        <f aca="false">IF($A133="","",$AC132*('Debt Snowball Calculator'!$E$20/12))</f>
        <v/>
      </c>
      <c r="AC133" s="43" t="str">
        <f aca="false">IF($A133="","",MAX($AC132-(AA133-AB133),0))</f>
        <v/>
      </c>
      <c r="AD133" s="43" t="str">
        <f aca="false">IF($A133="","",IF($AF132&lt;=0.005,0,MIN('Debt Snowball Calculator'!$F$21,$AF132+AE133)+IF('Debt Snowball Calculator'!$H$21=$D133,MIN($C133,MAX($AF132-(MIN('Debt Snowball Calculator'!$F$21,$AF132+AE133)-AE133),0)),0)))</f>
        <v/>
      </c>
      <c r="AE133" s="43" t="str">
        <f aca="false">IF($A133="","",$AF132*('Debt Snowball Calculator'!$E$21/12))</f>
        <v/>
      </c>
      <c r="AF133" s="43" t="str">
        <f aca="false">IF($A133="","",MAX($AF132-(AD133-AE133),0))</f>
        <v/>
      </c>
      <c r="AG133" s="43" t="str">
        <f aca="false">IF($A133="","",IF($AI132&lt;=0.005,0,MIN('Debt Snowball Calculator'!$F$22,$AI132+AH133)+IF('Debt Snowball Calculator'!$H$22=$D133,MIN($C133,MAX($AI132-(MIN('Debt Snowball Calculator'!$F$22,$AI132+AH133)-AH133),0)),0)))</f>
        <v/>
      </c>
      <c r="AH133" s="43" t="str">
        <f aca="false">IF($A133="","",$AI132*('Debt Snowball Calculator'!$E$22/12))</f>
        <v/>
      </c>
      <c r="AI133" s="43" t="str">
        <f aca="false">IF($A133="","",MAX($AI132-(AG133-AH133),0))</f>
        <v/>
      </c>
      <c r="AJ133" s="43" t="str">
        <f aca="false">IF($A133="","",F133+I133+L133+O133+R133+U133+X133+AA133+AD133+AG133)</f>
        <v/>
      </c>
      <c r="AK133" s="43" t="str">
        <f aca="false">IF($A133="","",G133+J133+M133+P133+S133+V133+Y133+AB133+AE133+AH133)</f>
        <v/>
      </c>
      <c r="AL133" s="43" t="str">
        <f aca="false">IF($A133="","",H133+K133+N133+Q133+T133+W133+Z133+AC133+AF133+AI133)</f>
        <v/>
      </c>
    </row>
    <row r="134" customFormat="false" ht="15" hidden="false" customHeight="false" outlineLevel="0" collapsed="false">
      <c r="A134" s="39" t="str">
        <f aca="false">IF($A133="","",IF(AND(ISNUMBER($AL133),$AL133&gt;0.005),$A133+1,""))</f>
        <v/>
      </c>
      <c r="B134" s="40" t="str">
        <f aca="false">IF($A134="","",EDATE('Debt Snowball Calculator'!$C$8,$A134-1))</f>
        <v/>
      </c>
      <c r="C134" s="44" t="str">
        <f aca="false">IF($A134="","",'Debt Snowball Calculator'!$C$7+IF($H133&lt;=0.005,'Debt Snowball Calculator'!$F$13,0)+IF($K133&lt;=0.005,'Debt Snowball Calculator'!$F$14,0)+IF($N133&lt;=0.005,'Debt Snowball Calculator'!$F$15,0)+IF($Q133&lt;=0.005,'Debt Snowball Calculator'!$F$16,0)+IF($T133&lt;=0.005,'Debt Snowball Calculator'!$F$17,0)+IF($W133&lt;=0.005,'Debt Snowball Calculator'!$F$18,0)+IF($Z133&lt;=0.005,'Debt Snowball Calculator'!$F$19,0)+IF($AC133&lt;=0.005,'Debt Snowball Calculator'!$F$20,0)+IF($AF133&lt;=0.005,'Debt Snowball Calculator'!$F$21,0)+IF($AI133&lt;=0.005,'Debt Snowball Calculator'!$F$22,0))</f>
        <v/>
      </c>
      <c r="D134" s="39" t="str">
        <f aca="false">IF($A134="","",MIN(IF($H133&lt;=0.005,99999,'Debt Snowball Calculator'!$H$13),IF($K133&lt;=0.005,99999,'Debt Snowball Calculator'!$H$14),IF($N133&lt;=0.005,99999,'Debt Snowball Calculator'!$H$15),IF($Q133&lt;=0.005,99999,'Debt Snowball Calculator'!$H$16),IF($T133&lt;=0.005,99999,'Debt Snowball Calculator'!$H$17),IF($W133&lt;=0.005,99999,'Debt Snowball Calculator'!$H$18),IF($Z133&lt;=0.005,99999,'Debt Snowball Calculator'!$H$19),IF($AC133&lt;=0.005,99999,'Debt Snowball Calculator'!$H$20),IF($AF133&lt;=0.005,99999,'Debt Snowball Calculator'!$H$21),IF($AI133&lt;=0.005,99999,'Debt Snowball Calculator'!$H$22)))</f>
        <v/>
      </c>
      <c r="E134" s="17" t="str">
        <f aca="false">IF($A134="","",IF($D134&gt;=99999,"— All Paid Off —",INDEX('Debt Snowball Calculator'!$C$13:$C$22,MATCH($D134,'Debt Snowball Calculator'!$H$13:$H$22,0))))</f>
        <v/>
      </c>
      <c r="F134" s="44" t="str">
        <f aca="false">IF($A134="","",IF($H133&lt;=0.005,0,MIN('Debt Snowball Calculator'!$F$13,$H133+G134)+IF('Debt Snowball Calculator'!$H$13=$D134,MIN($C134,MAX($H133-(MIN('Debt Snowball Calculator'!$F$13,$H133+G134)-G134),0)),0)))</f>
        <v/>
      </c>
      <c r="G134" s="44" t="str">
        <f aca="false">IF($A134="","",$H133*('Debt Snowball Calculator'!$E$13/12))</f>
        <v/>
      </c>
      <c r="H134" s="44" t="str">
        <f aca="false">IF($A134="","",MAX($H133-(F134-G134),0))</f>
        <v/>
      </c>
      <c r="I134" s="44" t="str">
        <f aca="false">IF($A134="","",IF($K133&lt;=0.005,0,MIN('Debt Snowball Calculator'!$F$14,$K133+J134)+IF('Debt Snowball Calculator'!$H$14=$D134,MIN($C134,MAX($K133-(MIN('Debt Snowball Calculator'!$F$14,$K133+J134)-J134),0)),0)))</f>
        <v/>
      </c>
      <c r="J134" s="44" t="str">
        <f aca="false">IF($A134="","",$K133*('Debt Snowball Calculator'!$E$14/12))</f>
        <v/>
      </c>
      <c r="K134" s="44" t="str">
        <f aca="false">IF($A134="","",MAX($K133-(I134-J134),0))</f>
        <v/>
      </c>
      <c r="L134" s="44" t="str">
        <f aca="false">IF($A134="","",IF($N133&lt;=0.005,0,MIN('Debt Snowball Calculator'!$F$15,$N133+M134)+IF('Debt Snowball Calculator'!$H$15=$D134,MIN($C134,MAX($N133-(MIN('Debt Snowball Calculator'!$F$15,$N133+M134)-M134),0)),0)))</f>
        <v/>
      </c>
      <c r="M134" s="44" t="str">
        <f aca="false">IF($A134="","",$N133*('Debt Snowball Calculator'!$E$15/12))</f>
        <v/>
      </c>
      <c r="N134" s="44" t="str">
        <f aca="false">IF($A134="","",MAX($N133-(L134-M134),0))</f>
        <v/>
      </c>
      <c r="O134" s="44" t="str">
        <f aca="false">IF($A134="","",IF($Q133&lt;=0.005,0,MIN('Debt Snowball Calculator'!$F$16,$Q133+P134)+IF('Debt Snowball Calculator'!$H$16=$D134,MIN($C134,MAX($Q133-(MIN('Debt Snowball Calculator'!$F$16,$Q133+P134)-P134),0)),0)))</f>
        <v/>
      </c>
      <c r="P134" s="44" t="str">
        <f aca="false">IF($A134="","",$Q133*('Debt Snowball Calculator'!$E$16/12))</f>
        <v/>
      </c>
      <c r="Q134" s="44" t="str">
        <f aca="false">IF($A134="","",MAX($Q133-(O134-P134),0))</f>
        <v/>
      </c>
      <c r="R134" s="44" t="str">
        <f aca="false">IF($A134="","",IF($T133&lt;=0.005,0,MIN('Debt Snowball Calculator'!$F$17,$T133+S134)+IF('Debt Snowball Calculator'!$H$17=$D134,MIN($C134,MAX($T133-(MIN('Debt Snowball Calculator'!$F$17,$T133+S134)-S134),0)),0)))</f>
        <v/>
      </c>
      <c r="S134" s="44" t="str">
        <f aca="false">IF($A134="","",$T133*('Debt Snowball Calculator'!$E$17/12))</f>
        <v/>
      </c>
      <c r="T134" s="44" t="str">
        <f aca="false">IF($A134="","",MAX($T133-(R134-S134),0))</f>
        <v/>
      </c>
      <c r="U134" s="44" t="str">
        <f aca="false">IF($A134="","",IF($W133&lt;=0.005,0,MIN('Debt Snowball Calculator'!$F$18,$W133+V134)+IF('Debt Snowball Calculator'!$H$18=$D134,MIN($C134,MAX($W133-(MIN('Debt Snowball Calculator'!$F$18,$W133+V134)-V134),0)),0)))</f>
        <v/>
      </c>
      <c r="V134" s="44" t="str">
        <f aca="false">IF($A134="","",$W133*('Debt Snowball Calculator'!$E$18/12))</f>
        <v/>
      </c>
      <c r="W134" s="44" t="str">
        <f aca="false">IF($A134="","",MAX($W133-(U134-V134),0))</f>
        <v/>
      </c>
      <c r="X134" s="44" t="str">
        <f aca="false">IF($A134="","",IF($Z133&lt;=0.005,0,MIN('Debt Snowball Calculator'!$F$19,$Z133+Y134)+IF('Debt Snowball Calculator'!$H$19=$D134,MIN($C134,MAX($Z133-(MIN('Debt Snowball Calculator'!$F$19,$Z133+Y134)-Y134),0)),0)))</f>
        <v/>
      </c>
      <c r="Y134" s="44" t="str">
        <f aca="false">IF($A134="","",$Z133*('Debt Snowball Calculator'!$E$19/12))</f>
        <v/>
      </c>
      <c r="Z134" s="44" t="str">
        <f aca="false">IF($A134="","",MAX($Z133-(X134-Y134),0))</f>
        <v/>
      </c>
      <c r="AA134" s="44" t="str">
        <f aca="false">IF($A134="","",IF($AC133&lt;=0.005,0,MIN('Debt Snowball Calculator'!$F$20,$AC133+AB134)+IF('Debt Snowball Calculator'!$H$20=$D134,MIN($C134,MAX($AC133-(MIN('Debt Snowball Calculator'!$F$20,$AC133+AB134)-AB134),0)),0)))</f>
        <v/>
      </c>
      <c r="AB134" s="44" t="str">
        <f aca="false">IF($A134="","",$AC133*('Debt Snowball Calculator'!$E$20/12))</f>
        <v/>
      </c>
      <c r="AC134" s="44" t="str">
        <f aca="false">IF($A134="","",MAX($AC133-(AA134-AB134),0))</f>
        <v/>
      </c>
      <c r="AD134" s="44" t="str">
        <f aca="false">IF($A134="","",IF($AF133&lt;=0.005,0,MIN('Debt Snowball Calculator'!$F$21,$AF133+AE134)+IF('Debt Snowball Calculator'!$H$21=$D134,MIN($C134,MAX($AF133-(MIN('Debt Snowball Calculator'!$F$21,$AF133+AE134)-AE134),0)),0)))</f>
        <v/>
      </c>
      <c r="AE134" s="44" t="str">
        <f aca="false">IF($A134="","",$AF133*('Debt Snowball Calculator'!$E$21/12))</f>
        <v/>
      </c>
      <c r="AF134" s="44" t="str">
        <f aca="false">IF($A134="","",MAX($AF133-(AD134-AE134),0))</f>
        <v/>
      </c>
      <c r="AG134" s="44" t="str">
        <f aca="false">IF($A134="","",IF($AI133&lt;=0.005,0,MIN('Debt Snowball Calculator'!$F$22,$AI133+AH134)+IF('Debt Snowball Calculator'!$H$22=$D134,MIN($C134,MAX($AI133-(MIN('Debt Snowball Calculator'!$F$22,$AI133+AH134)-AH134),0)),0)))</f>
        <v/>
      </c>
      <c r="AH134" s="44" t="str">
        <f aca="false">IF($A134="","",$AI133*('Debt Snowball Calculator'!$E$22/12))</f>
        <v/>
      </c>
      <c r="AI134" s="44" t="str">
        <f aca="false">IF($A134="","",MAX($AI133-(AG134-AH134),0))</f>
        <v/>
      </c>
      <c r="AJ134" s="44" t="str">
        <f aca="false">IF($A134="","",F134+I134+L134+O134+R134+U134+X134+AA134+AD134+AG134)</f>
        <v/>
      </c>
      <c r="AK134" s="44" t="str">
        <f aca="false">IF($A134="","",G134+J134+M134+P134+S134+V134+Y134+AB134+AE134+AH134)</f>
        <v/>
      </c>
      <c r="AL134" s="44" t="str">
        <f aca="false">IF($A134="","",H134+K134+N134+Q134+T134+W134+Z134+AC134+AF134+AI134)</f>
        <v/>
      </c>
    </row>
    <row r="135" customFormat="false" ht="15" hidden="false" customHeight="false" outlineLevel="0" collapsed="false">
      <c r="A135" s="36" t="str">
        <f aca="false">IF($A134="","",IF(AND(ISNUMBER($AL134),$AL134&gt;0.005),$A134+1,""))</f>
        <v/>
      </c>
      <c r="B135" s="37" t="str">
        <f aca="false">IF($A135="","",EDATE('Debt Snowball Calculator'!$C$8,$A135-1))</f>
        <v/>
      </c>
      <c r="C135" s="43" t="str">
        <f aca="false">IF($A135="","",'Debt Snowball Calculator'!$C$7+IF($H134&lt;=0.005,'Debt Snowball Calculator'!$F$13,0)+IF($K134&lt;=0.005,'Debt Snowball Calculator'!$F$14,0)+IF($N134&lt;=0.005,'Debt Snowball Calculator'!$F$15,0)+IF($Q134&lt;=0.005,'Debt Snowball Calculator'!$F$16,0)+IF($T134&lt;=0.005,'Debt Snowball Calculator'!$F$17,0)+IF($W134&lt;=0.005,'Debt Snowball Calculator'!$F$18,0)+IF($Z134&lt;=0.005,'Debt Snowball Calculator'!$F$19,0)+IF($AC134&lt;=0.005,'Debt Snowball Calculator'!$F$20,0)+IF($AF134&lt;=0.005,'Debt Snowball Calculator'!$F$21,0)+IF($AI134&lt;=0.005,'Debt Snowball Calculator'!$F$22,0))</f>
        <v/>
      </c>
      <c r="D135" s="36" t="str">
        <f aca="false">IF($A135="","",MIN(IF($H134&lt;=0.005,99999,'Debt Snowball Calculator'!$H$13),IF($K134&lt;=0.005,99999,'Debt Snowball Calculator'!$H$14),IF($N134&lt;=0.005,99999,'Debt Snowball Calculator'!$H$15),IF($Q134&lt;=0.005,99999,'Debt Snowball Calculator'!$H$16),IF($T134&lt;=0.005,99999,'Debt Snowball Calculator'!$H$17),IF($W134&lt;=0.005,99999,'Debt Snowball Calculator'!$H$18),IF($Z134&lt;=0.005,99999,'Debt Snowball Calculator'!$H$19),IF($AC134&lt;=0.005,99999,'Debt Snowball Calculator'!$H$20),IF($AF134&lt;=0.005,99999,'Debt Snowball Calculator'!$H$21),IF($AI134&lt;=0.005,99999,'Debt Snowball Calculator'!$H$22)))</f>
        <v/>
      </c>
      <c r="E135" s="10" t="str">
        <f aca="false">IF($A135="","",IF($D135&gt;=99999,"— All Paid Off —",INDEX('Debt Snowball Calculator'!$C$13:$C$22,MATCH($D135,'Debt Snowball Calculator'!$H$13:$H$22,0))))</f>
        <v/>
      </c>
      <c r="F135" s="43" t="str">
        <f aca="false">IF($A135="","",IF($H134&lt;=0.005,0,MIN('Debt Snowball Calculator'!$F$13,$H134+G135)+IF('Debt Snowball Calculator'!$H$13=$D135,MIN($C135,MAX($H134-(MIN('Debt Snowball Calculator'!$F$13,$H134+G135)-G135),0)),0)))</f>
        <v/>
      </c>
      <c r="G135" s="43" t="str">
        <f aca="false">IF($A135="","",$H134*('Debt Snowball Calculator'!$E$13/12))</f>
        <v/>
      </c>
      <c r="H135" s="43" t="str">
        <f aca="false">IF($A135="","",MAX($H134-(F135-G135),0))</f>
        <v/>
      </c>
      <c r="I135" s="43" t="str">
        <f aca="false">IF($A135="","",IF($K134&lt;=0.005,0,MIN('Debt Snowball Calculator'!$F$14,$K134+J135)+IF('Debt Snowball Calculator'!$H$14=$D135,MIN($C135,MAX($K134-(MIN('Debt Snowball Calculator'!$F$14,$K134+J135)-J135),0)),0)))</f>
        <v/>
      </c>
      <c r="J135" s="43" t="str">
        <f aca="false">IF($A135="","",$K134*('Debt Snowball Calculator'!$E$14/12))</f>
        <v/>
      </c>
      <c r="K135" s="43" t="str">
        <f aca="false">IF($A135="","",MAX($K134-(I135-J135),0))</f>
        <v/>
      </c>
      <c r="L135" s="43" t="str">
        <f aca="false">IF($A135="","",IF($N134&lt;=0.005,0,MIN('Debt Snowball Calculator'!$F$15,$N134+M135)+IF('Debt Snowball Calculator'!$H$15=$D135,MIN($C135,MAX($N134-(MIN('Debt Snowball Calculator'!$F$15,$N134+M135)-M135),0)),0)))</f>
        <v/>
      </c>
      <c r="M135" s="43" t="str">
        <f aca="false">IF($A135="","",$N134*('Debt Snowball Calculator'!$E$15/12))</f>
        <v/>
      </c>
      <c r="N135" s="43" t="str">
        <f aca="false">IF($A135="","",MAX($N134-(L135-M135),0))</f>
        <v/>
      </c>
      <c r="O135" s="43" t="str">
        <f aca="false">IF($A135="","",IF($Q134&lt;=0.005,0,MIN('Debt Snowball Calculator'!$F$16,$Q134+P135)+IF('Debt Snowball Calculator'!$H$16=$D135,MIN($C135,MAX($Q134-(MIN('Debt Snowball Calculator'!$F$16,$Q134+P135)-P135),0)),0)))</f>
        <v/>
      </c>
      <c r="P135" s="43" t="str">
        <f aca="false">IF($A135="","",$Q134*('Debt Snowball Calculator'!$E$16/12))</f>
        <v/>
      </c>
      <c r="Q135" s="43" t="str">
        <f aca="false">IF($A135="","",MAX($Q134-(O135-P135),0))</f>
        <v/>
      </c>
      <c r="R135" s="43" t="str">
        <f aca="false">IF($A135="","",IF($T134&lt;=0.005,0,MIN('Debt Snowball Calculator'!$F$17,$T134+S135)+IF('Debt Snowball Calculator'!$H$17=$D135,MIN($C135,MAX($T134-(MIN('Debt Snowball Calculator'!$F$17,$T134+S135)-S135),0)),0)))</f>
        <v/>
      </c>
      <c r="S135" s="43" t="str">
        <f aca="false">IF($A135="","",$T134*('Debt Snowball Calculator'!$E$17/12))</f>
        <v/>
      </c>
      <c r="T135" s="43" t="str">
        <f aca="false">IF($A135="","",MAX($T134-(R135-S135),0))</f>
        <v/>
      </c>
      <c r="U135" s="43" t="str">
        <f aca="false">IF($A135="","",IF($W134&lt;=0.005,0,MIN('Debt Snowball Calculator'!$F$18,$W134+V135)+IF('Debt Snowball Calculator'!$H$18=$D135,MIN($C135,MAX($W134-(MIN('Debt Snowball Calculator'!$F$18,$W134+V135)-V135),0)),0)))</f>
        <v/>
      </c>
      <c r="V135" s="43" t="str">
        <f aca="false">IF($A135="","",$W134*('Debt Snowball Calculator'!$E$18/12))</f>
        <v/>
      </c>
      <c r="W135" s="43" t="str">
        <f aca="false">IF($A135="","",MAX($W134-(U135-V135),0))</f>
        <v/>
      </c>
      <c r="X135" s="43" t="str">
        <f aca="false">IF($A135="","",IF($Z134&lt;=0.005,0,MIN('Debt Snowball Calculator'!$F$19,$Z134+Y135)+IF('Debt Snowball Calculator'!$H$19=$D135,MIN($C135,MAX($Z134-(MIN('Debt Snowball Calculator'!$F$19,$Z134+Y135)-Y135),0)),0)))</f>
        <v/>
      </c>
      <c r="Y135" s="43" t="str">
        <f aca="false">IF($A135="","",$Z134*('Debt Snowball Calculator'!$E$19/12))</f>
        <v/>
      </c>
      <c r="Z135" s="43" t="str">
        <f aca="false">IF($A135="","",MAX($Z134-(X135-Y135),0))</f>
        <v/>
      </c>
      <c r="AA135" s="43" t="str">
        <f aca="false">IF($A135="","",IF($AC134&lt;=0.005,0,MIN('Debt Snowball Calculator'!$F$20,$AC134+AB135)+IF('Debt Snowball Calculator'!$H$20=$D135,MIN($C135,MAX($AC134-(MIN('Debt Snowball Calculator'!$F$20,$AC134+AB135)-AB135),0)),0)))</f>
        <v/>
      </c>
      <c r="AB135" s="43" t="str">
        <f aca="false">IF($A135="","",$AC134*('Debt Snowball Calculator'!$E$20/12))</f>
        <v/>
      </c>
      <c r="AC135" s="43" t="str">
        <f aca="false">IF($A135="","",MAX($AC134-(AA135-AB135),0))</f>
        <v/>
      </c>
      <c r="AD135" s="43" t="str">
        <f aca="false">IF($A135="","",IF($AF134&lt;=0.005,0,MIN('Debt Snowball Calculator'!$F$21,$AF134+AE135)+IF('Debt Snowball Calculator'!$H$21=$D135,MIN($C135,MAX($AF134-(MIN('Debt Snowball Calculator'!$F$21,$AF134+AE135)-AE135),0)),0)))</f>
        <v/>
      </c>
      <c r="AE135" s="43" t="str">
        <f aca="false">IF($A135="","",$AF134*('Debt Snowball Calculator'!$E$21/12))</f>
        <v/>
      </c>
      <c r="AF135" s="43" t="str">
        <f aca="false">IF($A135="","",MAX($AF134-(AD135-AE135),0))</f>
        <v/>
      </c>
      <c r="AG135" s="43" t="str">
        <f aca="false">IF($A135="","",IF($AI134&lt;=0.005,0,MIN('Debt Snowball Calculator'!$F$22,$AI134+AH135)+IF('Debt Snowball Calculator'!$H$22=$D135,MIN($C135,MAX($AI134-(MIN('Debt Snowball Calculator'!$F$22,$AI134+AH135)-AH135),0)),0)))</f>
        <v/>
      </c>
      <c r="AH135" s="43" t="str">
        <f aca="false">IF($A135="","",$AI134*('Debt Snowball Calculator'!$E$22/12))</f>
        <v/>
      </c>
      <c r="AI135" s="43" t="str">
        <f aca="false">IF($A135="","",MAX($AI134-(AG135-AH135),0))</f>
        <v/>
      </c>
      <c r="AJ135" s="43" t="str">
        <f aca="false">IF($A135="","",F135+I135+L135+O135+R135+U135+X135+AA135+AD135+AG135)</f>
        <v/>
      </c>
      <c r="AK135" s="43" t="str">
        <f aca="false">IF($A135="","",G135+J135+M135+P135+S135+V135+Y135+AB135+AE135+AH135)</f>
        <v/>
      </c>
      <c r="AL135" s="43" t="str">
        <f aca="false">IF($A135="","",H135+K135+N135+Q135+T135+W135+Z135+AC135+AF135+AI135)</f>
        <v/>
      </c>
    </row>
    <row r="136" customFormat="false" ht="15" hidden="false" customHeight="false" outlineLevel="0" collapsed="false">
      <c r="A136" s="39" t="str">
        <f aca="false">IF($A135="","",IF(AND(ISNUMBER($AL135),$AL135&gt;0.005),$A135+1,""))</f>
        <v/>
      </c>
      <c r="B136" s="40" t="str">
        <f aca="false">IF($A136="","",EDATE('Debt Snowball Calculator'!$C$8,$A136-1))</f>
        <v/>
      </c>
      <c r="C136" s="44" t="str">
        <f aca="false">IF($A136="","",'Debt Snowball Calculator'!$C$7+IF($H135&lt;=0.005,'Debt Snowball Calculator'!$F$13,0)+IF($K135&lt;=0.005,'Debt Snowball Calculator'!$F$14,0)+IF($N135&lt;=0.005,'Debt Snowball Calculator'!$F$15,0)+IF($Q135&lt;=0.005,'Debt Snowball Calculator'!$F$16,0)+IF($T135&lt;=0.005,'Debt Snowball Calculator'!$F$17,0)+IF($W135&lt;=0.005,'Debt Snowball Calculator'!$F$18,0)+IF($Z135&lt;=0.005,'Debt Snowball Calculator'!$F$19,0)+IF($AC135&lt;=0.005,'Debt Snowball Calculator'!$F$20,0)+IF($AF135&lt;=0.005,'Debt Snowball Calculator'!$F$21,0)+IF($AI135&lt;=0.005,'Debt Snowball Calculator'!$F$22,0))</f>
        <v/>
      </c>
      <c r="D136" s="39" t="str">
        <f aca="false">IF($A136="","",MIN(IF($H135&lt;=0.005,99999,'Debt Snowball Calculator'!$H$13),IF($K135&lt;=0.005,99999,'Debt Snowball Calculator'!$H$14),IF($N135&lt;=0.005,99999,'Debt Snowball Calculator'!$H$15),IF($Q135&lt;=0.005,99999,'Debt Snowball Calculator'!$H$16),IF($T135&lt;=0.005,99999,'Debt Snowball Calculator'!$H$17),IF($W135&lt;=0.005,99999,'Debt Snowball Calculator'!$H$18),IF($Z135&lt;=0.005,99999,'Debt Snowball Calculator'!$H$19),IF($AC135&lt;=0.005,99999,'Debt Snowball Calculator'!$H$20),IF($AF135&lt;=0.005,99999,'Debt Snowball Calculator'!$H$21),IF($AI135&lt;=0.005,99999,'Debt Snowball Calculator'!$H$22)))</f>
        <v/>
      </c>
      <c r="E136" s="17" t="str">
        <f aca="false">IF($A136="","",IF($D136&gt;=99999,"— All Paid Off —",INDEX('Debt Snowball Calculator'!$C$13:$C$22,MATCH($D136,'Debt Snowball Calculator'!$H$13:$H$22,0))))</f>
        <v/>
      </c>
      <c r="F136" s="44" t="str">
        <f aca="false">IF($A136="","",IF($H135&lt;=0.005,0,MIN('Debt Snowball Calculator'!$F$13,$H135+G136)+IF('Debt Snowball Calculator'!$H$13=$D136,MIN($C136,MAX($H135-(MIN('Debt Snowball Calculator'!$F$13,$H135+G136)-G136),0)),0)))</f>
        <v/>
      </c>
      <c r="G136" s="44" t="str">
        <f aca="false">IF($A136="","",$H135*('Debt Snowball Calculator'!$E$13/12))</f>
        <v/>
      </c>
      <c r="H136" s="44" t="str">
        <f aca="false">IF($A136="","",MAX($H135-(F136-G136),0))</f>
        <v/>
      </c>
      <c r="I136" s="44" t="str">
        <f aca="false">IF($A136="","",IF($K135&lt;=0.005,0,MIN('Debt Snowball Calculator'!$F$14,$K135+J136)+IF('Debt Snowball Calculator'!$H$14=$D136,MIN($C136,MAX($K135-(MIN('Debt Snowball Calculator'!$F$14,$K135+J136)-J136),0)),0)))</f>
        <v/>
      </c>
      <c r="J136" s="44" t="str">
        <f aca="false">IF($A136="","",$K135*('Debt Snowball Calculator'!$E$14/12))</f>
        <v/>
      </c>
      <c r="K136" s="44" t="str">
        <f aca="false">IF($A136="","",MAX($K135-(I136-J136),0))</f>
        <v/>
      </c>
      <c r="L136" s="44" t="str">
        <f aca="false">IF($A136="","",IF($N135&lt;=0.005,0,MIN('Debt Snowball Calculator'!$F$15,$N135+M136)+IF('Debt Snowball Calculator'!$H$15=$D136,MIN($C136,MAX($N135-(MIN('Debt Snowball Calculator'!$F$15,$N135+M136)-M136),0)),0)))</f>
        <v/>
      </c>
      <c r="M136" s="44" t="str">
        <f aca="false">IF($A136="","",$N135*('Debt Snowball Calculator'!$E$15/12))</f>
        <v/>
      </c>
      <c r="N136" s="44" t="str">
        <f aca="false">IF($A136="","",MAX($N135-(L136-M136),0))</f>
        <v/>
      </c>
      <c r="O136" s="44" t="str">
        <f aca="false">IF($A136="","",IF($Q135&lt;=0.005,0,MIN('Debt Snowball Calculator'!$F$16,$Q135+P136)+IF('Debt Snowball Calculator'!$H$16=$D136,MIN($C136,MAX($Q135-(MIN('Debt Snowball Calculator'!$F$16,$Q135+P136)-P136),0)),0)))</f>
        <v/>
      </c>
      <c r="P136" s="44" t="str">
        <f aca="false">IF($A136="","",$Q135*('Debt Snowball Calculator'!$E$16/12))</f>
        <v/>
      </c>
      <c r="Q136" s="44" t="str">
        <f aca="false">IF($A136="","",MAX($Q135-(O136-P136),0))</f>
        <v/>
      </c>
      <c r="R136" s="44" t="str">
        <f aca="false">IF($A136="","",IF($T135&lt;=0.005,0,MIN('Debt Snowball Calculator'!$F$17,$T135+S136)+IF('Debt Snowball Calculator'!$H$17=$D136,MIN($C136,MAX($T135-(MIN('Debt Snowball Calculator'!$F$17,$T135+S136)-S136),0)),0)))</f>
        <v/>
      </c>
      <c r="S136" s="44" t="str">
        <f aca="false">IF($A136="","",$T135*('Debt Snowball Calculator'!$E$17/12))</f>
        <v/>
      </c>
      <c r="T136" s="44" t="str">
        <f aca="false">IF($A136="","",MAX($T135-(R136-S136),0))</f>
        <v/>
      </c>
      <c r="U136" s="44" t="str">
        <f aca="false">IF($A136="","",IF($W135&lt;=0.005,0,MIN('Debt Snowball Calculator'!$F$18,$W135+V136)+IF('Debt Snowball Calculator'!$H$18=$D136,MIN($C136,MAX($W135-(MIN('Debt Snowball Calculator'!$F$18,$W135+V136)-V136),0)),0)))</f>
        <v/>
      </c>
      <c r="V136" s="44" t="str">
        <f aca="false">IF($A136="","",$W135*('Debt Snowball Calculator'!$E$18/12))</f>
        <v/>
      </c>
      <c r="W136" s="44" t="str">
        <f aca="false">IF($A136="","",MAX($W135-(U136-V136),0))</f>
        <v/>
      </c>
      <c r="X136" s="44" t="str">
        <f aca="false">IF($A136="","",IF($Z135&lt;=0.005,0,MIN('Debt Snowball Calculator'!$F$19,$Z135+Y136)+IF('Debt Snowball Calculator'!$H$19=$D136,MIN($C136,MAX($Z135-(MIN('Debt Snowball Calculator'!$F$19,$Z135+Y136)-Y136),0)),0)))</f>
        <v/>
      </c>
      <c r="Y136" s="44" t="str">
        <f aca="false">IF($A136="","",$Z135*('Debt Snowball Calculator'!$E$19/12))</f>
        <v/>
      </c>
      <c r="Z136" s="44" t="str">
        <f aca="false">IF($A136="","",MAX($Z135-(X136-Y136),0))</f>
        <v/>
      </c>
      <c r="AA136" s="44" t="str">
        <f aca="false">IF($A136="","",IF($AC135&lt;=0.005,0,MIN('Debt Snowball Calculator'!$F$20,$AC135+AB136)+IF('Debt Snowball Calculator'!$H$20=$D136,MIN($C136,MAX($AC135-(MIN('Debt Snowball Calculator'!$F$20,$AC135+AB136)-AB136),0)),0)))</f>
        <v/>
      </c>
      <c r="AB136" s="44" t="str">
        <f aca="false">IF($A136="","",$AC135*('Debt Snowball Calculator'!$E$20/12))</f>
        <v/>
      </c>
      <c r="AC136" s="44" t="str">
        <f aca="false">IF($A136="","",MAX($AC135-(AA136-AB136),0))</f>
        <v/>
      </c>
      <c r="AD136" s="44" t="str">
        <f aca="false">IF($A136="","",IF($AF135&lt;=0.005,0,MIN('Debt Snowball Calculator'!$F$21,$AF135+AE136)+IF('Debt Snowball Calculator'!$H$21=$D136,MIN($C136,MAX($AF135-(MIN('Debt Snowball Calculator'!$F$21,$AF135+AE136)-AE136),0)),0)))</f>
        <v/>
      </c>
      <c r="AE136" s="44" t="str">
        <f aca="false">IF($A136="","",$AF135*('Debt Snowball Calculator'!$E$21/12))</f>
        <v/>
      </c>
      <c r="AF136" s="44" t="str">
        <f aca="false">IF($A136="","",MAX($AF135-(AD136-AE136),0))</f>
        <v/>
      </c>
      <c r="AG136" s="44" t="str">
        <f aca="false">IF($A136="","",IF($AI135&lt;=0.005,0,MIN('Debt Snowball Calculator'!$F$22,$AI135+AH136)+IF('Debt Snowball Calculator'!$H$22=$D136,MIN($C136,MAX($AI135-(MIN('Debt Snowball Calculator'!$F$22,$AI135+AH136)-AH136),0)),0)))</f>
        <v/>
      </c>
      <c r="AH136" s="44" t="str">
        <f aca="false">IF($A136="","",$AI135*('Debt Snowball Calculator'!$E$22/12))</f>
        <v/>
      </c>
      <c r="AI136" s="44" t="str">
        <f aca="false">IF($A136="","",MAX($AI135-(AG136-AH136),0))</f>
        <v/>
      </c>
      <c r="AJ136" s="44" t="str">
        <f aca="false">IF($A136="","",F136+I136+L136+O136+R136+U136+X136+AA136+AD136+AG136)</f>
        <v/>
      </c>
      <c r="AK136" s="44" t="str">
        <f aca="false">IF($A136="","",G136+J136+M136+P136+S136+V136+Y136+AB136+AE136+AH136)</f>
        <v/>
      </c>
      <c r="AL136" s="44" t="str">
        <f aca="false">IF($A136="","",H136+K136+N136+Q136+T136+W136+Z136+AC136+AF136+AI136)</f>
        <v/>
      </c>
    </row>
    <row r="137" customFormat="false" ht="15" hidden="false" customHeight="false" outlineLevel="0" collapsed="false">
      <c r="A137" s="36" t="str">
        <f aca="false">IF($A136="","",IF(AND(ISNUMBER($AL136),$AL136&gt;0.005),$A136+1,""))</f>
        <v/>
      </c>
      <c r="B137" s="37" t="str">
        <f aca="false">IF($A137="","",EDATE('Debt Snowball Calculator'!$C$8,$A137-1))</f>
        <v/>
      </c>
      <c r="C137" s="43" t="str">
        <f aca="false">IF($A137="","",'Debt Snowball Calculator'!$C$7+IF($H136&lt;=0.005,'Debt Snowball Calculator'!$F$13,0)+IF($K136&lt;=0.005,'Debt Snowball Calculator'!$F$14,0)+IF($N136&lt;=0.005,'Debt Snowball Calculator'!$F$15,0)+IF($Q136&lt;=0.005,'Debt Snowball Calculator'!$F$16,0)+IF($T136&lt;=0.005,'Debt Snowball Calculator'!$F$17,0)+IF($W136&lt;=0.005,'Debt Snowball Calculator'!$F$18,0)+IF($Z136&lt;=0.005,'Debt Snowball Calculator'!$F$19,0)+IF($AC136&lt;=0.005,'Debt Snowball Calculator'!$F$20,0)+IF($AF136&lt;=0.005,'Debt Snowball Calculator'!$F$21,0)+IF($AI136&lt;=0.005,'Debt Snowball Calculator'!$F$22,0))</f>
        <v/>
      </c>
      <c r="D137" s="36" t="str">
        <f aca="false">IF($A137="","",MIN(IF($H136&lt;=0.005,99999,'Debt Snowball Calculator'!$H$13),IF($K136&lt;=0.005,99999,'Debt Snowball Calculator'!$H$14),IF($N136&lt;=0.005,99999,'Debt Snowball Calculator'!$H$15),IF($Q136&lt;=0.005,99999,'Debt Snowball Calculator'!$H$16),IF($T136&lt;=0.005,99999,'Debt Snowball Calculator'!$H$17),IF($W136&lt;=0.005,99999,'Debt Snowball Calculator'!$H$18),IF($Z136&lt;=0.005,99999,'Debt Snowball Calculator'!$H$19),IF($AC136&lt;=0.005,99999,'Debt Snowball Calculator'!$H$20),IF($AF136&lt;=0.005,99999,'Debt Snowball Calculator'!$H$21),IF($AI136&lt;=0.005,99999,'Debt Snowball Calculator'!$H$22)))</f>
        <v/>
      </c>
      <c r="E137" s="10" t="str">
        <f aca="false">IF($A137="","",IF($D137&gt;=99999,"— All Paid Off —",INDEX('Debt Snowball Calculator'!$C$13:$C$22,MATCH($D137,'Debt Snowball Calculator'!$H$13:$H$22,0))))</f>
        <v/>
      </c>
      <c r="F137" s="43" t="str">
        <f aca="false">IF($A137="","",IF($H136&lt;=0.005,0,MIN('Debt Snowball Calculator'!$F$13,$H136+G137)+IF('Debt Snowball Calculator'!$H$13=$D137,MIN($C137,MAX($H136-(MIN('Debt Snowball Calculator'!$F$13,$H136+G137)-G137),0)),0)))</f>
        <v/>
      </c>
      <c r="G137" s="43" t="str">
        <f aca="false">IF($A137="","",$H136*('Debt Snowball Calculator'!$E$13/12))</f>
        <v/>
      </c>
      <c r="H137" s="43" t="str">
        <f aca="false">IF($A137="","",MAX($H136-(F137-G137),0))</f>
        <v/>
      </c>
      <c r="I137" s="43" t="str">
        <f aca="false">IF($A137="","",IF($K136&lt;=0.005,0,MIN('Debt Snowball Calculator'!$F$14,$K136+J137)+IF('Debt Snowball Calculator'!$H$14=$D137,MIN($C137,MAX($K136-(MIN('Debt Snowball Calculator'!$F$14,$K136+J137)-J137),0)),0)))</f>
        <v/>
      </c>
      <c r="J137" s="43" t="str">
        <f aca="false">IF($A137="","",$K136*('Debt Snowball Calculator'!$E$14/12))</f>
        <v/>
      </c>
      <c r="K137" s="43" t="str">
        <f aca="false">IF($A137="","",MAX($K136-(I137-J137),0))</f>
        <v/>
      </c>
      <c r="L137" s="43" t="str">
        <f aca="false">IF($A137="","",IF($N136&lt;=0.005,0,MIN('Debt Snowball Calculator'!$F$15,$N136+M137)+IF('Debt Snowball Calculator'!$H$15=$D137,MIN($C137,MAX($N136-(MIN('Debt Snowball Calculator'!$F$15,$N136+M137)-M137),0)),0)))</f>
        <v/>
      </c>
      <c r="M137" s="43" t="str">
        <f aca="false">IF($A137="","",$N136*('Debt Snowball Calculator'!$E$15/12))</f>
        <v/>
      </c>
      <c r="N137" s="43" t="str">
        <f aca="false">IF($A137="","",MAX($N136-(L137-M137),0))</f>
        <v/>
      </c>
      <c r="O137" s="43" t="str">
        <f aca="false">IF($A137="","",IF($Q136&lt;=0.005,0,MIN('Debt Snowball Calculator'!$F$16,$Q136+P137)+IF('Debt Snowball Calculator'!$H$16=$D137,MIN($C137,MAX($Q136-(MIN('Debt Snowball Calculator'!$F$16,$Q136+P137)-P137),0)),0)))</f>
        <v/>
      </c>
      <c r="P137" s="43" t="str">
        <f aca="false">IF($A137="","",$Q136*('Debt Snowball Calculator'!$E$16/12))</f>
        <v/>
      </c>
      <c r="Q137" s="43" t="str">
        <f aca="false">IF($A137="","",MAX($Q136-(O137-P137),0))</f>
        <v/>
      </c>
      <c r="R137" s="43" t="str">
        <f aca="false">IF($A137="","",IF($T136&lt;=0.005,0,MIN('Debt Snowball Calculator'!$F$17,$T136+S137)+IF('Debt Snowball Calculator'!$H$17=$D137,MIN($C137,MAX($T136-(MIN('Debt Snowball Calculator'!$F$17,$T136+S137)-S137),0)),0)))</f>
        <v/>
      </c>
      <c r="S137" s="43" t="str">
        <f aca="false">IF($A137="","",$T136*('Debt Snowball Calculator'!$E$17/12))</f>
        <v/>
      </c>
      <c r="T137" s="43" t="str">
        <f aca="false">IF($A137="","",MAX($T136-(R137-S137),0))</f>
        <v/>
      </c>
      <c r="U137" s="43" t="str">
        <f aca="false">IF($A137="","",IF($W136&lt;=0.005,0,MIN('Debt Snowball Calculator'!$F$18,$W136+V137)+IF('Debt Snowball Calculator'!$H$18=$D137,MIN($C137,MAX($W136-(MIN('Debt Snowball Calculator'!$F$18,$W136+V137)-V137),0)),0)))</f>
        <v/>
      </c>
      <c r="V137" s="43" t="str">
        <f aca="false">IF($A137="","",$W136*('Debt Snowball Calculator'!$E$18/12))</f>
        <v/>
      </c>
      <c r="W137" s="43" t="str">
        <f aca="false">IF($A137="","",MAX($W136-(U137-V137),0))</f>
        <v/>
      </c>
      <c r="X137" s="43" t="str">
        <f aca="false">IF($A137="","",IF($Z136&lt;=0.005,0,MIN('Debt Snowball Calculator'!$F$19,$Z136+Y137)+IF('Debt Snowball Calculator'!$H$19=$D137,MIN($C137,MAX($Z136-(MIN('Debt Snowball Calculator'!$F$19,$Z136+Y137)-Y137),0)),0)))</f>
        <v/>
      </c>
      <c r="Y137" s="43" t="str">
        <f aca="false">IF($A137="","",$Z136*('Debt Snowball Calculator'!$E$19/12))</f>
        <v/>
      </c>
      <c r="Z137" s="43" t="str">
        <f aca="false">IF($A137="","",MAX($Z136-(X137-Y137),0))</f>
        <v/>
      </c>
      <c r="AA137" s="43" t="str">
        <f aca="false">IF($A137="","",IF($AC136&lt;=0.005,0,MIN('Debt Snowball Calculator'!$F$20,$AC136+AB137)+IF('Debt Snowball Calculator'!$H$20=$D137,MIN($C137,MAX($AC136-(MIN('Debt Snowball Calculator'!$F$20,$AC136+AB137)-AB137),0)),0)))</f>
        <v/>
      </c>
      <c r="AB137" s="43" t="str">
        <f aca="false">IF($A137="","",$AC136*('Debt Snowball Calculator'!$E$20/12))</f>
        <v/>
      </c>
      <c r="AC137" s="43" t="str">
        <f aca="false">IF($A137="","",MAX($AC136-(AA137-AB137),0))</f>
        <v/>
      </c>
      <c r="AD137" s="43" t="str">
        <f aca="false">IF($A137="","",IF($AF136&lt;=0.005,0,MIN('Debt Snowball Calculator'!$F$21,$AF136+AE137)+IF('Debt Snowball Calculator'!$H$21=$D137,MIN($C137,MAX($AF136-(MIN('Debt Snowball Calculator'!$F$21,$AF136+AE137)-AE137),0)),0)))</f>
        <v/>
      </c>
      <c r="AE137" s="43" t="str">
        <f aca="false">IF($A137="","",$AF136*('Debt Snowball Calculator'!$E$21/12))</f>
        <v/>
      </c>
      <c r="AF137" s="43" t="str">
        <f aca="false">IF($A137="","",MAX($AF136-(AD137-AE137),0))</f>
        <v/>
      </c>
      <c r="AG137" s="43" t="str">
        <f aca="false">IF($A137="","",IF($AI136&lt;=0.005,0,MIN('Debt Snowball Calculator'!$F$22,$AI136+AH137)+IF('Debt Snowball Calculator'!$H$22=$D137,MIN($C137,MAX($AI136-(MIN('Debt Snowball Calculator'!$F$22,$AI136+AH137)-AH137),0)),0)))</f>
        <v/>
      </c>
      <c r="AH137" s="43" t="str">
        <f aca="false">IF($A137="","",$AI136*('Debt Snowball Calculator'!$E$22/12))</f>
        <v/>
      </c>
      <c r="AI137" s="43" t="str">
        <f aca="false">IF($A137="","",MAX($AI136-(AG137-AH137),0))</f>
        <v/>
      </c>
      <c r="AJ137" s="43" t="str">
        <f aca="false">IF($A137="","",F137+I137+L137+O137+R137+U137+X137+AA137+AD137+AG137)</f>
        <v/>
      </c>
      <c r="AK137" s="43" t="str">
        <f aca="false">IF($A137="","",G137+J137+M137+P137+S137+V137+Y137+AB137+AE137+AH137)</f>
        <v/>
      </c>
      <c r="AL137" s="43" t="str">
        <f aca="false">IF($A137="","",H137+K137+N137+Q137+T137+W137+Z137+AC137+AF137+AI137)</f>
        <v/>
      </c>
    </row>
    <row r="138" customFormat="false" ht="15" hidden="false" customHeight="false" outlineLevel="0" collapsed="false">
      <c r="A138" s="39" t="str">
        <f aca="false">IF($A137="","",IF(AND(ISNUMBER($AL137),$AL137&gt;0.005),$A137+1,""))</f>
        <v/>
      </c>
      <c r="B138" s="40" t="str">
        <f aca="false">IF($A138="","",EDATE('Debt Snowball Calculator'!$C$8,$A138-1))</f>
        <v/>
      </c>
      <c r="C138" s="44" t="str">
        <f aca="false">IF($A138="","",'Debt Snowball Calculator'!$C$7+IF($H137&lt;=0.005,'Debt Snowball Calculator'!$F$13,0)+IF($K137&lt;=0.005,'Debt Snowball Calculator'!$F$14,0)+IF($N137&lt;=0.005,'Debt Snowball Calculator'!$F$15,0)+IF($Q137&lt;=0.005,'Debt Snowball Calculator'!$F$16,0)+IF($T137&lt;=0.005,'Debt Snowball Calculator'!$F$17,0)+IF($W137&lt;=0.005,'Debt Snowball Calculator'!$F$18,0)+IF($Z137&lt;=0.005,'Debt Snowball Calculator'!$F$19,0)+IF($AC137&lt;=0.005,'Debt Snowball Calculator'!$F$20,0)+IF($AF137&lt;=0.005,'Debt Snowball Calculator'!$F$21,0)+IF($AI137&lt;=0.005,'Debt Snowball Calculator'!$F$22,0))</f>
        <v/>
      </c>
      <c r="D138" s="39" t="str">
        <f aca="false">IF($A138="","",MIN(IF($H137&lt;=0.005,99999,'Debt Snowball Calculator'!$H$13),IF($K137&lt;=0.005,99999,'Debt Snowball Calculator'!$H$14),IF($N137&lt;=0.005,99999,'Debt Snowball Calculator'!$H$15),IF($Q137&lt;=0.005,99999,'Debt Snowball Calculator'!$H$16),IF($T137&lt;=0.005,99999,'Debt Snowball Calculator'!$H$17),IF($W137&lt;=0.005,99999,'Debt Snowball Calculator'!$H$18),IF($Z137&lt;=0.005,99999,'Debt Snowball Calculator'!$H$19),IF($AC137&lt;=0.005,99999,'Debt Snowball Calculator'!$H$20),IF($AF137&lt;=0.005,99999,'Debt Snowball Calculator'!$H$21),IF($AI137&lt;=0.005,99999,'Debt Snowball Calculator'!$H$22)))</f>
        <v/>
      </c>
      <c r="E138" s="17" t="str">
        <f aca="false">IF($A138="","",IF($D138&gt;=99999,"— All Paid Off —",INDEX('Debt Snowball Calculator'!$C$13:$C$22,MATCH($D138,'Debt Snowball Calculator'!$H$13:$H$22,0))))</f>
        <v/>
      </c>
      <c r="F138" s="44" t="str">
        <f aca="false">IF($A138="","",IF($H137&lt;=0.005,0,MIN('Debt Snowball Calculator'!$F$13,$H137+G138)+IF('Debt Snowball Calculator'!$H$13=$D138,MIN($C138,MAX($H137-(MIN('Debt Snowball Calculator'!$F$13,$H137+G138)-G138),0)),0)))</f>
        <v/>
      </c>
      <c r="G138" s="44" t="str">
        <f aca="false">IF($A138="","",$H137*('Debt Snowball Calculator'!$E$13/12))</f>
        <v/>
      </c>
      <c r="H138" s="44" t="str">
        <f aca="false">IF($A138="","",MAX($H137-(F138-G138),0))</f>
        <v/>
      </c>
      <c r="I138" s="44" t="str">
        <f aca="false">IF($A138="","",IF($K137&lt;=0.005,0,MIN('Debt Snowball Calculator'!$F$14,$K137+J138)+IF('Debt Snowball Calculator'!$H$14=$D138,MIN($C138,MAX($K137-(MIN('Debt Snowball Calculator'!$F$14,$K137+J138)-J138),0)),0)))</f>
        <v/>
      </c>
      <c r="J138" s="44" t="str">
        <f aca="false">IF($A138="","",$K137*('Debt Snowball Calculator'!$E$14/12))</f>
        <v/>
      </c>
      <c r="K138" s="44" t="str">
        <f aca="false">IF($A138="","",MAX($K137-(I138-J138),0))</f>
        <v/>
      </c>
      <c r="L138" s="44" t="str">
        <f aca="false">IF($A138="","",IF($N137&lt;=0.005,0,MIN('Debt Snowball Calculator'!$F$15,$N137+M138)+IF('Debt Snowball Calculator'!$H$15=$D138,MIN($C138,MAX($N137-(MIN('Debt Snowball Calculator'!$F$15,$N137+M138)-M138),0)),0)))</f>
        <v/>
      </c>
      <c r="M138" s="44" t="str">
        <f aca="false">IF($A138="","",$N137*('Debt Snowball Calculator'!$E$15/12))</f>
        <v/>
      </c>
      <c r="N138" s="44" t="str">
        <f aca="false">IF($A138="","",MAX($N137-(L138-M138),0))</f>
        <v/>
      </c>
      <c r="O138" s="44" t="str">
        <f aca="false">IF($A138="","",IF($Q137&lt;=0.005,0,MIN('Debt Snowball Calculator'!$F$16,$Q137+P138)+IF('Debt Snowball Calculator'!$H$16=$D138,MIN($C138,MAX($Q137-(MIN('Debt Snowball Calculator'!$F$16,$Q137+P138)-P138),0)),0)))</f>
        <v/>
      </c>
      <c r="P138" s="44" t="str">
        <f aca="false">IF($A138="","",$Q137*('Debt Snowball Calculator'!$E$16/12))</f>
        <v/>
      </c>
      <c r="Q138" s="44" t="str">
        <f aca="false">IF($A138="","",MAX($Q137-(O138-P138),0))</f>
        <v/>
      </c>
      <c r="R138" s="44" t="str">
        <f aca="false">IF($A138="","",IF($T137&lt;=0.005,0,MIN('Debt Snowball Calculator'!$F$17,$T137+S138)+IF('Debt Snowball Calculator'!$H$17=$D138,MIN($C138,MAX($T137-(MIN('Debt Snowball Calculator'!$F$17,$T137+S138)-S138),0)),0)))</f>
        <v/>
      </c>
      <c r="S138" s="44" t="str">
        <f aca="false">IF($A138="","",$T137*('Debt Snowball Calculator'!$E$17/12))</f>
        <v/>
      </c>
      <c r="T138" s="44" t="str">
        <f aca="false">IF($A138="","",MAX($T137-(R138-S138),0))</f>
        <v/>
      </c>
      <c r="U138" s="44" t="str">
        <f aca="false">IF($A138="","",IF($W137&lt;=0.005,0,MIN('Debt Snowball Calculator'!$F$18,$W137+V138)+IF('Debt Snowball Calculator'!$H$18=$D138,MIN($C138,MAX($W137-(MIN('Debt Snowball Calculator'!$F$18,$W137+V138)-V138),0)),0)))</f>
        <v/>
      </c>
      <c r="V138" s="44" t="str">
        <f aca="false">IF($A138="","",$W137*('Debt Snowball Calculator'!$E$18/12))</f>
        <v/>
      </c>
      <c r="W138" s="44" t="str">
        <f aca="false">IF($A138="","",MAX($W137-(U138-V138),0))</f>
        <v/>
      </c>
      <c r="X138" s="44" t="str">
        <f aca="false">IF($A138="","",IF($Z137&lt;=0.005,0,MIN('Debt Snowball Calculator'!$F$19,$Z137+Y138)+IF('Debt Snowball Calculator'!$H$19=$D138,MIN($C138,MAX($Z137-(MIN('Debt Snowball Calculator'!$F$19,$Z137+Y138)-Y138),0)),0)))</f>
        <v/>
      </c>
      <c r="Y138" s="44" t="str">
        <f aca="false">IF($A138="","",$Z137*('Debt Snowball Calculator'!$E$19/12))</f>
        <v/>
      </c>
      <c r="Z138" s="44" t="str">
        <f aca="false">IF($A138="","",MAX($Z137-(X138-Y138),0))</f>
        <v/>
      </c>
      <c r="AA138" s="44" t="str">
        <f aca="false">IF($A138="","",IF($AC137&lt;=0.005,0,MIN('Debt Snowball Calculator'!$F$20,$AC137+AB138)+IF('Debt Snowball Calculator'!$H$20=$D138,MIN($C138,MAX($AC137-(MIN('Debt Snowball Calculator'!$F$20,$AC137+AB138)-AB138),0)),0)))</f>
        <v/>
      </c>
      <c r="AB138" s="44" t="str">
        <f aca="false">IF($A138="","",$AC137*('Debt Snowball Calculator'!$E$20/12))</f>
        <v/>
      </c>
      <c r="AC138" s="44" t="str">
        <f aca="false">IF($A138="","",MAX($AC137-(AA138-AB138),0))</f>
        <v/>
      </c>
      <c r="AD138" s="44" t="str">
        <f aca="false">IF($A138="","",IF($AF137&lt;=0.005,0,MIN('Debt Snowball Calculator'!$F$21,$AF137+AE138)+IF('Debt Snowball Calculator'!$H$21=$D138,MIN($C138,MAX($AF137-(MIN('Debt Snowball Calculator'!$F$21,$AF137+AE138)-AE138),0)),0)))</f>
        <v/>
      </c>
      <c r="AE138" s="44" t="str">
        <f aca="false">IF($A138="","",$AF137*('Debt Snowball Calculator'!$E$21/12))</f>
        <v/>
      </c>
      <c r="AF138" s="44" t="str">
        <f aca="false">IF($A138="","",MAX($AF137-(AD138-AE138),0))</f>
        <v/>
      </c>
      <c r="AG138" s="44" t="str">
        <f aca="false">IF($A138="","",IF($AI137&lt;=0.005,0,MIN('Debt Snowball Calculator'!$F$22,$AI137+AH138)+IF('Debt Snowball Calculator'!$H$22=$D138,MIN($C138,MAX($AI137-(MIN('Debt Snowball Calculator'!$F$22,$AI137+AH138)-AH138),0)),0)))</f>
        <v/>
      </c>
      <c r="AH138" s="44" t="str">
        <f aca="false">IF($A138="","",$AI137*('Debt Snowball Calculator'!$E$22/12))</f>
        <v/>
      </c>
      <c r="AI138" s="44" t="str">
        <f aca="false">IF($A138="","",MAX($AI137-(AG138-AH138),0))</f>
        <v/>
      </c>
      <c r="AJ138" s="44" t="str">
        <f aca="false">IF($A138="","",F138+I138+L138+O138+R138+U138+X138+AA138+AD138+AG138)</f>
        <v/>
      </c>
      <c r="AK138" s="44" t="str">
        <f aca="false">IF($A138="","",G138+J138+M138+P138+S138+V138+Y138+AB138+AE138+AH138)</f>
        <v/>
      </c>
      <c r="AL138" s="44" t="str">
        <f aca="false">IF($A138="","",H138+K138+N138+Q138+T138+W138+Z138+AC138+AF138+AI138)</f>
        <v/>
      </c>
    </row>
    <row r="139" customFormat="false" ht="15" hidden="false" customHeight="false" outlineLevel="0" collapsed="false">
      <c r="A139" s="36" t="str">
        <f aca="false">IF($A138="","",IF(AND(ISNUMBER($AL138),$AL138&gt;0.005),$A138+1,""))</f>
        <v/>
      </c>
      <c r="B139" s="37" t="str">
        <f aca="false">IF($A139="","",EDATE('Debt Snowball Calculator'!$C$8,$A139-1))</f>
        <v/>
      </c>
      <c r="C139" s="43" t="str">
        <f aca="false">IF($A139="","",'Debt Snowball Calculator'!$C$7+IF($H138&lt;=0.005,'Debt Snowball Calculator'!$F$13,0)+IF($K138&lt;=0.005,'Debt Snowball Calculator'!$F$14,0)+IF($N138&lt;=0.005,'Debt Snowball Calculator'!$F$15,0)+IF($Q138&lt;=0.005,'Debt Snowball Calculator'!$F$16,0)+IF($T138&lt;=0.005,'Debt Snowball Calculator'!$F$17,0)+IF($W138&lt;=0.005,'Debt Snowball Calculator'!$F$18,0)+IF($Z138&lt;=0.005,'Debt Snowball Calculator'!$F$19,0)+IF($AC138&lt;=0.005,'Debt Snowball Calculator'!$F$20,0)+IF($AF138&lt;=0.005,'Debt Snowball Calculator'!$F$21,0)+IF($AI138&lt;=0.005,'Debt Snowball Calculator'!$F$22,0))</f>
        <v/>
      </c>
      <c r="D139" s="36" t="str">
        <f aca="false">IF($A139="","",MIN(IF($H138&lt;=0.005,99999,'Debt Snowball Calculator'!$H$13),IF($K138&lt;=0.005,99999,'Debt Snowball Calculator'!$H$14),IF($N138&lt;=0.005,99999,'Debt Snowball Calculator'!$H$15),IF($Q138&lt;=0.005,99999,'Debt Snowball Calculator'!$H$16),IF($T138&lt;=0.005,99999,'Debt Snowball Calculator'!$H$17),IF($W138&lt;=0.005,99999,'Debt Snowball Calculator'!$H$18),IF($Z138&lt;=0.005,99999,'Debt Snowball Calculator'!$H$19),IF($AC138&lt;=0.005,99999,'Debt Snowball Calculator'!$H$20),IF($AF138&lt;=0.005,99999,'Debt Snowball Calculator'!$H$21),IF($AI138&lt;=0.005,99999,'Debt Snowball Calculator'!$H$22)))</f>
        <v/>
      </c>
      <c r="E139" s="10" t="str">
        <f aca="false">IF($A139="","",IF($D139&gt;=99999,"— All Paid Off —",INDEX('Debt Snowball Calculator'!$C$13:$C$22,MATCH($D139,'Debt Snowball Calculator'!$H$13:$H$22,0))))</f>
        <v/>
      </c>
      <c r="F139" s="43" t="str">
        <f aca="false">IF($A139="","",IF($H138&lt;=0.005,0,MIN('Debt Snowball Calculator'!$F$13,$H138+G139)+IF('Debt Snowball Calculator'!$H$13=$D139,MIN($C139,MAX($H138-(MIN('Debt Snowball Calculator'!$F$13,$H138+G139)-G139),0)),0)))</f>
        <v/>
      </c>
      <c r="G139" s="43" t="str">
        <f aca="false">IF($A139="","",$H138*('Debt Snowball Calculator'!$E$13/12))</f>
        <v/>
      </c>
      <c r="H139" s="43" t="str">
        <f aca="false">IF($A139="","",MAX($H138-(F139-G139),0))</f>
        <v/>
      </c>
      <c r="I139" s="43" t="str">
        <f aca="false">IF($A139="","",IF($K138&lt;=0.005,0,MIN('Debt Snowball Calculator'!$F$14,$K138+J139)+IF('Debt Snowball Calculator'!$H$14=$D139,MIN($C139,MAX($K138-(MIN('Debt Snowball Calculator'!$F$14,$K138+J139)-J139),0)),0)))</f>
        <v/>
      </c>
      <c r="J139" s="43" t="str">
        <f aca="false">IF($A139="","",$K138*('Debt Snowball Calculator'!$E$14/12))</f>
        <v/>
      </c>
      <c r="K139" s="43" t="str">
        <f aca="false">IF($A139="","",MAX($K138-(I139-J139),0))</f>
        <v/>
      </c>
      <c r="L139" s="43" t="str">
        <f aca="false">IF($A139="","",IF($N138&lt;=0.005,0,MIN('Debt Snowball Calculator'!$F$15,$N138+M139)+IF('Debt Snowball Calculator'!$H$15=$D139,MIN($C139,MAX($N138-(MIN('Debt Snowball Calculator'!$F$15,$N138+M139)-M139),0)),0)))</f>
        <v/>
      </c>
      <c r="M139" s="43" t="str">
        <f aca="false">IF($A139="","",$N138*('Debt Snowball Calculator'!$E$15/12))</f>
        <v/>
      </c>
      <c r="N139" s="43" t="str">
        <f aca="false">IF($A139="","",MAX($N138-(L139-M139),0))</f>
        <v/>
      </c>
      <c r="O139" s="43" t="str">
        <f aca="false">IF($A139="","",IF($Q138&lt;=0.005,0,MIN('Debt Snowball Calculator'!$F$16,$Q138+P139)+IF('Debt Snowball Calculator'!$H$16=$D139,MIN($C139,MAX($Q138-(MIN('Debt Snowball Calculator'!$F$16,$Q138+P139)-P139),0)),0)))</f>
        <v/>
      </c>
      <c r="P139" s="43" t="str">
        <f aca="false">IF($A139="","",$Q138*('Debt Snowball Calculator'!$E$16/12))</f>
        <v/>
      </c>
      <c r="Q139" s="43" t="str">
        <f aca="false">IF($A139="","",MAX($Q138-(O139-P139),0))</f>
        <v/>
      </c>
      <c r="R139" s="43" t="str">
        <f aca="false">IF($A139="","",IF($T138&lt;=0.005,0,MIN('Debt Snowball Calculator'!$F$17,$T138+S139)+IF('Debt Snowball Calculator'!$H$17=$D139,MIN($C139,MAX($T138-(MIN('Debt Snowball Calculator'!$F$17,$T138+S139)-S139),0)),0)))</f>
        <v/>
      </c>
      <c r="S139" s="43" t="str">
        <f aca="false">IF($A139="","",$T138*('Debt Snowball Calculator'!$E$17/12))</f>
        <v/>
      </c>
      <c r="T139" s="43" t="str">
        <f aca="false">IF($A139="","",MAX($T138-(R139-S139),0))</f>
        <v/>
      </c>
      <c r="U139" s="43" t="str">
        <f aca="false">IF($A139="","",IF($W138&lt;=0.005,0,MIN('Debt Snowball Calculator'!$F$18,$W138+V139)+IF('Debt Snowball Calculator'!$H$18=$D139,MIN($C139,MAX($W138-(MIN('Debt Snowball Calculator'!$F$18,$W138+V139)-V139),0)),0)))</f>
        <v/>
      </c>
      <c r="V139" s="43" t="str">
        <f aca="false">IF($A139="","",$W138*('Debt Snowball Calculator'!$E$18/12))</f>
        <v/>
      </c>
      <c r="W139" s="43" t="str">
        <f aca="false">IF($A139="","",MAX($W138-(U139-V139),0))</f>
        <v/>
      </c>
      <c r="X139" s="43" t="str">
        <f aca="false">IF($A139="","",IF($Z138&lt;=0.005,0,MIN('Debt Snowball Calculator'!$F$19,$Z138+Y139)+IF('Debt Snowball Calculator'!$H$19=$D139,MIN($C139,MAX($Z138-(MIN('Debt Snowball Calculator'!$F$19,$Z138+Y139)-Y139),0)),0)))</f>
        <v/>
      </c>
      <c r="Y139" s="43" t="str">
        <f aca="false">IF($A139="","",$Z138*('Debt Snowball Calculator'!$E$19/12))</f>
        <v/>
      </c>
      <c r="Z139" s="43" t="str">
        <f aca="false">IF($A139="","",MAX($Z138-(X139-Y139),0))</f>
        <v/>
      </c>
      <c r="AA139" s="43" t="str">
        <f aca="false">IF($A139="","",IF($AC138&lt;=0.005,0,MIN('Debt Snowball Calculator'!$F$20,$AC138+AB139)+IF('Debt Snowball Calculator'!$H$20=$D139,MIN($C139,MAX($AC138-(MIN('Debt Snowball Calculator'!$F$20,$AC138+AB139)-AB139),0)),0)))</f>
        <v/>
      </c>
      <c r="AB139" s="43" t="str">
        <f aca="false">IF($A139="","",$AC138*('Debt Snowball Calculator'!$E$20/12))</f>
        <v/>
      </c>
      <c r="AC139" s="43" t="str">
        <f aca="false">IF($A139="","",MAX($AC138-(AA139-AB139),0))</f>
        <v/>
      </c>
      <c r="AD139" s="43" t="str">
        <f aca="false">IF($A139="","",IF($AF138&lt;=0.005,0,MIN('Debt Snowball Calculator'!$F$21,$AF138+AE139)+IF('Debt Snowball Calculator'!$H$21=$D139,MIN($C139,MAX($AF138-(MIN('Debt Snowball Calculator'!$F$21,$AF138+AE139)-AE139),0)),0)))</f>
        <v/>
      </c>
      <c r="AE139" s="43" t="str">
        <f aca="false">IF($A139="","",$AF138*('Debt Snowball Calculator'!$E$21/12))</f>
        <v/>
      </c>
      <c r="AF139" s="43" t="str">
        <f aca="false">IF($A139="","",MAX($AF138-(AD139-AE139),0))</f>
        <v/>
      </c>
      <c r="AG139" s="43" t="str">
        <f aca="false">IF($A139="","",IF($AI138&lt;=0.005,0,MIN('Debt Snowball Calculator'!$F$22,$AI138+AH139)+IF('Debt Snowball Calculator'!$H$22=$D139,MIN($C139,MAX($AI138-(MIN('Debt Snowball Calculator'!$F$22,$AI138+AH139)-AH139),0)),0)))</f>
        <v/>
      </c>
      <c r="AH139" s="43" t="str">
        <f aca="false">IF($A139="","",$AI138*('Debt Snowball Calculator'!$E$22/12))</f>
        <v/>
      </c>
      <c r="AI139" s="43" t="str">
        <f aca="false">IF($A139="","",MAX($AI138-(AG139-AH139),0))</f>
        <v/>
      </c>
      <c r="AJ139" s="43" t="str">
        <f aca="false">IF($A139="","",F139+I139+L139+O139+R139+U139+X139+AA139+AD139+AG139)</f>
        <v/>
      </c>
      <c r="AK139" s="43" t="str">
        <f aca="false">IF($A139="","",G139+J139+M139+P139+S139+V139+Y139+AB139+AE139+AH139)</f>
        <v/>
      </c>
      <c r="AL139" s="43" t="str">
        <f aca="false">IF($A139="","",H139+K139+N139+Q139+T139+W139+Z139+AC139+AF139+AI139)</f>
        <v/>
      </c>
    </row>
    <row r="140" customFormat="false" ht="15" hidden="false" customHeight="false" outlineLevel="0" collapsed="false">
      <c r="A140" s="39" t="str">
        <f aca="false">IF($A139="","",IF(AND(ISNUMBER($AL139),$AL139&gt;0.005),$A139+1,""))</f>
        <v/>
      </c>
      <c r="B140" s="40" t="str">
        <f aca="false">IF($A140="","",EDATE('Debt Snowball Calculator'!$C$8,$A140-1))</f>
        <v/>
      </c>
      <c r="C140" s="44" t="str">
        <f aca="false">IF($A140="","",'Debt Snowball Calculator'!$C$7+IF($H139&lt;=0.005,'Debt Snowball Calculator'!$F$13,0)+IF($K139&lt;=0.005,'Debt Snowball Calculator'!$F$14,0)+IF($N139&lt;=0.005,'Debt Snowball Calculator'!$F$15,0)+IF($Q139&lt;=0.005,'Debt Snowball Calculator'!$F$16,0)+IF($T139&lt;=0.005,'Debt Snowball Calculator'!$F$17,0)+IF($W139&lt;=0.005,'Debt Snowball Calculator'!$F$18,0)+IF($Z139&lt;=0.005,'Debt Snowball Calculator'!$F$19,0)+IF($AC139&lt;=0.005,'Debt Snowball Calculator'!$F$20,0)+IF($AF139&lt;=0.005,'Debt Snowball Calculator'!$F$21,0)+IF($AI139&lt;=0.005,'Debt Snowball Calculator'!$F$22,0))</f>
        <v/>
      </c>
      <c r="D140" s="39" t="str">
        <f aca="false">IF($A140="","",MIN(IF($H139&lt;=0.005,99999,'Debt Snowball Calculator'!$H$13),IF($K139&lt;=0.005,99999,'Debt Snowball Calculator'!$H$14),IF($N139&lt;=0.005,99999,'Debt Snowball Calculator'!$H$15),IF($Q139&lt;=0.005,99999,'Debt Snowball Calculator'!$H$16),IF($T139&lt;=0.005,99999,'Debt Snowball Calculator'!$H$17),IF($W139&lt;=0.005,99999,'Debt Snowball Calculator'!$H$18),IF($Z139&lt;=0.005,99999,'Debt Snowball Calculator'!$H$19),IF($AC139&lt;=0.005,99999,'Debt Snowball Calculator'!$H$20),IF($AF139&lt;=0.005,99999,'Debt Snowball Calculator'!$H$21),IF($AI139&lt;=0.005,99999,'Debt Snowball Calculator'!$H$22)))</f>
        <v/>
      </c>
      <c r="E140" s="17" t="str">
        <f aca="false">IF($A140="","",IF($D140&gt;=99999,"— All Paid Off —",INDEX('Debt Snowball Calculator'!$C$13:$C$22,MATCH($D140,'Debt Snowball Calculator'!$H$13:$H$22,0))))</f>
        <v/>
      </c>
      <c r="F140" s="44" t="str">
        <f aca="false">IF($A140="","",IF($H139&lt;=0.005,0,MIN('Debt Snowball Calculator'!$F$13,$H139+G140)+IF('Debt Snowball Calculator'!$H$13=$D140,MIN($C140,MAX($H139-(MIN('Debt Snowball Calculator'!$F$13,$H139+G140)-G140),0)),0)))</f>
        <v/>
      </c>
      <c r="G140" s="44" t="str">
        <f aca="false">IF($A140="","",$H139*('Debt Snowball Calculator'!$E$13/12))</f>
        <v/>
      </c>
      <c r="H140" s="44" t="str">
        <f aca="false">IF($A140="","",MAX($H139-(F140-G140),0))</f>
        <v/>
      </c>
      <c r="I140" s="44" t="str">
        <f aca="false">IF($A140="","",IF($K139&lt;=0.005,0,MIN('Debt Snowball Calculator'!$F$14,$K139+J140)+IF('Debt Snowball Calculator'!$H$14=$D140,MIN($C140,MAX($K139-(MIN('Debt Snowball Calculator'!$F$14,$K139+J140)-J140),0)),0)))</f>
        <v/>
      </c>
      <c r="J140" s="44" t="str">
        <f aca="false">IF($A140="","",$K139*('Debt Snowball Calculator'!$E$14/12))</f>
        <v/>
      </c>
      <c r="K140" s="44" t="str">
        <f aca="false">IF($A140="","",MAX($K139-(I140-J140),0))</f>
        <v/>
      </c>
      <c r="L140" s="44" t="str">
        <f aca="false">IF($A140="","",IF($N139&lt;=0.005,0,MIN('Debt Snowball Calculator'!$F$15,$N139+M140)+IF('Debt Snowball Calculator'!$H$15=$D140,MIN($C140,MAX($N139-(MIN('Debt Snowball Calculator'!$F$15,$N139+M140)-M140),0)),0)))</f>
        <v/>
      </c>
      <c r="M140" s="44" t="str">
        <f aca="false">IF($A140="","",$N139*('Debt Snowball Calculator'!$E$15/12))</f>
        <v/>
      </c>
      <c r="N140" s="44" t="str">
        <f aca="false">IF($A140="","",MAX($N139-(L140-M140),0))</f>
        <v/>
      </c>
      <c r="O140" s="44" t="str">
        <f aca="false">IF($A140="","",IF($Q139&lt;=0.005,0,MIN('Debt Snowball Calculator'!$F$16,$Q139+P140)+IF('Debt Snowball Calculator'!$H$16=$D140,MIN($C140,MAX($Q139-(MIN('Debt Snowball Calculator'!$F$16,$Q139+P140)-P140),0)),0)))</f>
        <v/>
      </c>
      <c r="P140" s="44" t="str">
        <f aca="false">IF($A140="","",$Q139*('Debt Snowball Calculator'!$E$16/12))</f>
        <v/>
      </c>
      <c r="Q140" s="44" t="str">
        <f aca="false">IF($A140="","",MAX($Q139-(O140-P140),0))</f>
        <v/>
      </c>
      <c r="R140" s="44" t="str">
        <f aca="false">IF($A140="","",IF($T139&lt;=0.005,0,MIN('Debt Snowball Calculator'!$F$17,$T139+S140)+IF('Debt Snowball Calculator'!$H$17=$D140,MIN($C140,MAX($T139-(MIN('Debt Snowball Calculator'!$F$17,$T139+S140)-S140),0)),0)))</f>
        <v/>
      </c>
      <c r="S140" s="44" t="str">
        <f aca="false">IF($A140="","",$T139*('Debt Snowball Calculator'!$E$17/12))</f>
        <v/>
      </c>
      <c r="T140" s="44" t="str">
        <f aca="false">IF($A140="","",MAX($T139-(R140-S140),0))</f>
        <v/>
      </c>
      <c r="U140" s="44" t="str">
        <f aca="false">IF($A140="","",IF($W139&lt;=0.005,0,MIN('Debt Snowball Calculator'!$F$18,$W139+V140)+IF('Debt Snowball Calculator'!$H$18=$D140,MIN($C140,MAX($W139-(MIN('Debt Snowball Calculator'!$F$18,$W139+V140)-V140),0)),0)))</f>
        <v/>
      </c>
      <c r="V140" s="44" t="str">
        <f aca="false">IF($A140="","",$W139*('Debt Snowball Calculator'!$E$18/12))</f>
        <v/>
      </c>
      <c r="W140" s="44" t="str">
        <f aca="false">IF($A140="","",MAX($W139-(U140-V140),0))</f>
        <v/>
      </c>
      <c r="X140" s="44" t="str">
        <f aca="false">IF($A140="","",IF($Z139&lt;=0.005,0,MIN('Debt Snowball Calculator'!$F$19,$Z139+Y140)+IF('Debt Snowball Calculator'!$H$19=$D140,MIN($C140,MAX($Z139-(MIN('Debt Snowball Calculator'!$F$19,$Z139+Y140)-Y140),0)),0)))</f>
        <v/>
      </c>
      <c r="Y140" s="44" t="str">
        <f aca="false">IF($A140="","",$Z139*('Debt Snowball Calculator'!$E$19/12))</f>
        <v/>
      </c>
      <c r="Z140" s="44" t="str">
        <f aca="false">IF($A140="","",MAX($Z139-(X140-Y140),0))</f>
        <v/>
      </c>
      <c r="AA140" s="44" t="str">
        <f aca="false">IF($A140="","",IF($AC139&lt;=0.005,0,MIN('Debt Snowball Calculator'!$F$20,$AC139+AB140)+IF('Debt Snowball Calculator'!$H$20=$D140,MIN($C140,MAX($AC139-(MIN('Debt Snowball Calculator'!$F$20,$AC139+AB140)-AB140),0)),0)))</f>
        <v/>
      </c>
      <c r="AB140" s="44" t="str">
        <f aca="false">IF($A140="","",$AC139*('Debt Snowball Calculator'!$E$20/12))</f>
        <v/>
      </c>
      <c r="AC140" s="44" t="str">
        <f aca="false">IF($A140="","",MAX($AC139-(AA140-AB140),0))</f>
        <v/>
      </c>
      <c r="AD140" s="44" t="str">
        <f aca="false">IF($A140="","",IF($AF139&lt;=0.005,0,MIN('Debt Snowball Calculator'!$F$21,$AF139+AE140)+IF('Debt Snowball Calculator'!$H$21=$D140,MIN($C140,MAX($AF139-(MIN('Debt Snowball Calculator'!$F$21,$AF139+AE140)-AE140),0)),0)))</f>
        <v/>
      </c>
      <c r="AE140" s="44" t="str">
        <f aca="false">IF($A140="","",$AF139*('Debt Snowball Calculator'!$E$21/12))</f>
        <v/>
      </c>
      <c r="AF140" s="44" t="str">
        <f aca="false">IF($A140="","",MAX($AF139-(AD140-AE140),0))</f>
        <v/>
      </c>
      <c r="AG140" s="44" t="str">
        <f aca="false">IF($A140="","",IF($AI139&lt;=0.005,0,MIN('Debt Snowball Calculator'!$F$22,$AI139+AH140)+IF('Debt Snowball Calculator'!$H$22=$D140,MIN($C140,MAX($AI139-(MIN('Debt Snowball Calculator'!$F$22,$AI139+AH140)-AH140),0)),0)))</f>
        <v/>
      </c>
      <c r="AH140" s="44" t="str">
        <f aca="false">IF($A140="","",$AI139*('Debt Snowball Calculator'!$E$22/12))</f>
        <v/>
      </c>
      <c r="AI140" s="44" t="str">
        <f aca="false">IF($A140="","",MAX($AI139-(AG140-AH140),0))</f>
        <v/>
      </c>
      <c r="AJ140" s="44" t="str">
        <f aca="false">IF($A140="","",F140+I140+L140+O140+R140+U140+X140+AA140+AD140+AG140)</f>
        <v/>
      </c>
      <c r="AK140" s="44" t="str">
        <f aca="false">IF($A140="","",G140+J140+M140+P140+S140+V140+Y140+AB140+AE140+AH140)</f>
        <v/>
      </c>
      <c r="AL140" s="44" t="str">
        <f aca="false">IF($A140="","",H140+K140+N140+Q140+T140+W140+Z140+AC140+AF140+AI140)</f>
        <v/>
      </c>
    </row>
    <row r="141" customFormat="false" ht="15" hidden="false" customHeight="false" outlineLevel="0" collapsed="false">
      <c r="A141" s="36" t="str">
        <f aca="false">IF($A140="","",IF(AND(ISNUMBER($AL140),$AL140&gt;0.005),$A140+1,""))</f>
        <v/>
      </c>
      <c r="B141" s="37" t="str">
        <f aca="false">IF($A141="","",EDATE('Debt Snowball Calculator'!$C$8,$A141-1))</f>
        <v/>
      </c>
      <c r="C141" s="43" t="str">
        <f aca="false">IF($A141="","",'Debt Snowball Calculator'!$C$7+IF($H140&lt;=0.005,'Debt Snowball Calculator'!$F$13,0)+IF($K140&lt;=0.005,'Debt Snowball Calculator'!$F$14,0)+IF($N140&lt;=0.005,'Debt Snowball Calculator'!$F$15,0)+IF($Q140&lt;=0.005,'Debt Snowball Calculator'!$F$16,0)+IF($T140&lt;=0.005,'Debt Snowball Calculator'!$F$17,0)+IF($W140&lt;=0.005,'Debt Snowball Calculator'!$F$18,0)+IF($Z140&lt;=0.005,'Debt Snowball Calculator'!$F$19,0)+IF($AC140&lt;=0.005,'Debt Snowball Calculator'!$F$20,0)+IF($AF140&lt;=0.005,'Debt Snowball Calculator'!$F$21,0)+IF($AI140&lt;=0.005,'Debt Snowball Calculator'!$F$22,0))</f>
        <v/>
      </c>
      <c r="D141" s="36" t="str">
        <f aca="false">IF($A141="","",MIN(IF($H140&lt;=0.005,99999,'Debt Snowball Calculator'!$H$13),IF($K140&lt;=0.005,99999,'Debt Snowball Calculator'!$H$14),IF($N140&lt;=0.005,99999,'Debt Snowball Calculator'!$H$15),IF($Q140&lt;=0.005,99999,'Debt Snowball Calculator'!$H$16),IF($T140&lt;=0.005,99999,'Debt Snowball Calculator'!$H$17),IF($W140&lt;=0.005,99999,'Debt Snowball Calculator'!$H$18),IF($Z140&lt;=0.005,99999,'Debt Snowball Calculator'!$H$19),IF($AC140&lt;=0.005,99999,'Debt Snowball Calculator'!$H$20),IF($AF140&lt;=0.005,99999,'Debt Snowball Calculator'!$H$21),IF($AI140&lt;=0.005,99999,'Debt Snowball Calculator'!$H$22)))</f>
        <v/>
      </c>
      <c r="E141" s="10" t="str">
        <f aca="false">IF($A141="","",IF($D141&gt;=99999,"— All Paid Off —",INDEX('Debt Snowball Calculator'!$C$13:$C$22,MATCH($D141,'Debt Snowball Calculator'!$H$13:$H$22,0))))</f>
        <v/>
      </c>
      <c r="F141" s="43" t="str">
        <f aca="false">IF($A141="","",IF($H140&lt;=0.005,0,MIN('Debt Snowball Calculator'!$F$13,$H140+G141)+IF('Debt Snowball Calculator'!$H$13=$D141,MIN($C141,MAX($H140-(MIN('Debt Snowball Calculator'!$F$13,$H140+G141)-G141),0)),0)))</f>
        <v/>
      </c>
      <c r="G141" s="43" t="str">
        <f aca="false">IF($A141="","",$H140*('Debt Snowball Calculator'!$E$13/12))</f>
        <v/>
      </c>
      <c r="H141" s="43" t="str">
        <f aca="false">IF($A141="","",MAX($H140-(F141-G141),0))</f>
        <v/>
      </c>
      <c r="I141" s="43" t="str">
        <f aca="false">IF($A141="","",IF($K140&lt;=0.005,0,MIN('Debt Snowball Calculator'!$F$14,$K140+J141)+IF('Debt Snowball Calculator'!$H$14=$D141,MIN($C141,MAX($K140-(MIN('Debt Snowball Calculator'!$F$14,$K140+J141)-J141),0)),0)))</f>
        <v/>
      </c>
      <c r="J141" s="43" t="str">
        <f aca="false">IF($A141="","",$K140*('Debt Snowball Calculator'!$E$14/12))</f>
        <v/>
      </c>
      <c r="K141" s="43" t="str">
        <f aca="false">IF($A141="","",MAX($K140-(I141-J141),0))</f>
        <v/>
      </c>
      <c r="L141" s="43" t="str">
        <f aca="false">IF($A141="","",IF($N140&lt;=0.005,0,MIN('Debt Snowball Calculator'!$F$15,$N140+M141)+IF('Debt Snowball Calculator'!$H$15=$D141,MIN($C141,MAX($N140-(MIN('Debt Snowball Calculator'!$F$15,$N140+M141)-M141),0)),0)))</f>
        <v/>
      </c>
      <c r="M141" s="43" t="str">
        <f aca="false">IF($A141="","",$N140*('Debt Snowball Calculator'!$E$15/12))</f>
        <v/>
      </c>
      <c r="N141" s="43" t="str">
        <f aca="false">IF($A141="","",MAX($N140-(L141-M141),0))</f>
        <v/>
      </c>
      <c r="O141" s="43" t="str">
        <f aca="false">IF($A141="","",IF($Q140&lt;=0.005,0,MIN('Debt Snowball Calculator'!$F$16,$Q140+P141)+IF('Debt Snowball Calculator'!$H$16=$D141,MIN($C141,MAX($Q140-(MIN('Debt Snowball Calculator'!$F$16,$Q140+P141)-P141),0)),0)))</f>
        <v/>
      </c>
      <c r="P141" s="43" t="str">
        <f aca="false">IF($A141="","",$Q140*('Debt Snowball Calculator'!$E$16/12))</f>
        <v/>
      </c>
      <c r="Q141" s="43" t="str">
        <f aca="false">IF($A141="","",MAX($Q140-(O141-P141),0))</f>
        <v/>
      </c>
      <c r="R141" s="43" t="str">
        <f aca="false">IF($A141="","",IF($T140&lt;=0.005,0,MIN('Debt Snowball Calculator'!$F$17,$T140+S141)+IF('Debt Snowball Calculator'!$H$17=$D141,MIN($C141,MAX($T140-(MIN('Debt Snowball Calculator'!$F$17,$T140+S141)-S141),0)),0)))</f>
        <v/>
      </c>
      <c r="S141" s="43" t="str">
        <f aca="false">IF($A141="","",$T140*('Debt Snowball Calculator'!$E$17/12))</f>
        <v/>
      </c>
      <c r="T141" s="43" t="str">
        <f aca="false">IF($A141="","",MAX($T140-(R141-S141),0))</f>
        <v/>
      </c>
      <c r="U141" s="43" t="str">
        <f aca="false">IF($A141="","",IF($W140&lt;=0.005,0,MIN('Debt Snowball Calculator'!$F$18,$W140+V141)+IF('Debt Snowball Calculator'!$H$18=$D141,MIN($C141,MAX($W140-(MIN('Debt Snowball Calculator'!$F$18,$W140+V141)-V141),0)),0)))</f>
        <v/>
      </c>
      <c r="V141" s="43" t="str">
        <f aca="false">IF($A141="","",$W140*('Debt Snowball Calculator'!$E$18/12))</f>
        <v/>
      </c>
      <c r="W141" s="43" t="str">
        <f aca="false">IF($A141="","",MAX($W140-(U141-V141),0))</f>
        <v/>
      </c>
      <c r="X141" s="43" t="str">
        <f aca="false">IF($A141="","",IF($Z140&lt;=0.005,0,MIN('Debt Snowball Calculator'!$F$19,$Z140+Y141)+IF('Debt Snowball Calculator'!$H$19=$D141,MIN($C141,MAX($Z140-(MIN('Debt Snowball Calculator'!$F$19,$Z140+Y141)-Y141),0)),0)))</f>
        <v/>
      </c>
      <c r="Y141" s="43" t="str">
        <f aca="false">IF($A141="","",$Z140*('Debt Snowball Calculator'!$E$19/12))</f>
        <v/>
      </c>
      <c r="Z141" s="43" t="str">
        <f aca="false">IF($A141="","",MAX($Z140-(X141-Y141),0))</f>
        <v/>
      </c>
      <c r="AA141" s="43" t="str">
        <f aca="false">IF($A141="","",IF($AC140&lt;=0.005,0,MIN('Debt Snowball Calculator'!$F$20,$AC140+AB141)+IF('Debt Snowball Calculator'!$H$20=$D141,MIN($C141,MAX($AC140-(MIN('Debt Snowball Calculator'!$F$20,$AC140+AB141)-AB141),0)),0)))</f>
        <v/>
      </c>
      <c r="AB141" s="43" t="str">
        <f aca="false">IF($A141="","",$AC140*('Debt Snowball Calculator'!$E$20/12))</f>
        <v/>
      </c>
      <c r="AC141" s="43" t="str">
        <f aca="false">IF($A141="","",MAX($AC140-(AA141-AB141),0))</f>
        <v/>
      </c>
      <c r="AD141" s="43" t="str">
        <f aca="false">IF($A141="","",IF($AF140&lt;=0.005,0,MIN('Debt Snowball Calculator'!$F$21,$AF140+AE141)+IF('Debt Snowball Calculator'!$H$21=$D141,MIN($C141,MAX($AF140-(MIN('Debt Snowball Calculator'!$F$21,$AF140+AE141)-AE141),0)),0)))</f>
        <v/>
      </c>
      <c r="AE141" s="43" t="str">
        <f aca="false">IF($A141="","",$AF140*('Debt Snowball Calculator'!$E$21/12))</f>
        <v/>
      </c>
      <c r="AF141" s="43" t="str">
        <f aca="false">IF($A141="","",MAX($AF140-(AD141-AE141),0))</f>
        <v/>
      </c>
      <c r="AG141" s="43" t="str">
        <f aca="false">IF($A141="","",IF($AI140&lt;=0.005,0,MIN('Debt Snowball Calculator'!$F$22,$AI140+AH141)+IF('Debt Snowball Calculator'!$H$22=$D141,MIN($C141,MAX($AI140-(MIN('Debt Snowball Calculator'!$F$22,$AI140+AH141)-AH141),0)),0)))</f>
        <v/>
      </c>
      <c r="AH141" s="43" t="str">
        <f aca="false">IF($A141="","",$AI140*('Debt Snowball Calculator'!$E$22/12))</f>
        <v/>
      </c>
      <c r="AI141" s="43" t="str">
        <f aca="false">IF($A141="","",MAX($AI140-(AG141-AH141),0))</f>
        <v/>
      </c>
      <c r="AJ141" s="43" t="str">
        <f aca="false">IF($A141="","",F141+I141+L141+O141+R141+U141+X141+AA141+AD141+AG141)</f>
        <v/>
      </c>
      <c r="AK141" s="43" t="str">
        <f aca="false">IF($A141="","",G141+J141+M141+P141+S141+V141+Y141+AB141+AE141+AH141)</f>
        <v/>
      </c>
      <c r="AL141" s="43" t="str">
        <f aca="false">IF($A141="","",H141+K141+N141+Q141+T141+W141+Z141+AC141+AF141+AI141)</f>
        <v/>
      </c>
    </row>
    <row r="142" customFormat="false" ht="15" hidden="false" customHeight="false" outlineLevel="0" collapsed="false">
      <c r="A142" s="39" t="str">
        <f aca="false">IF($A141="","",IF(AND(ISNUMBER($AL141),$AL141&gt;0.005),$A141+1,""))</f>
        <v/>
      </c>
      <c r="B142" s="40" t="str">
        <f aca="false">IF($A142="","",EDATE('Debt Snowball Calculator'!$C$8,$A142-1))</f>
        <v/>
      </c>
      <c r="C142" s="44" t="str">
        <f aca="false">IF($A142="","",'Debt Snowball Calculator'!$C$7+IF($H141&lt;=0.005,'Debt Snowball Calculator'!$F$13,0)+IF($K141&lt;=0.005,'Debt Snowball Calculator'!$F$14,0)+IF($N141&lt;=0.005,'Debt Snowball Calculator'!$F$15,0)+IF($Q141&lt;=0.005,'Debt Snowball Calculator'!$F$16,0)+IF($T141&lt;=0.005,'Debt Snowball Calculator'!$F$17,0)+IF($W141&lt;=0.005,'Debt Snowball Calculator'!$F$18,0)+IF($Z141&lt;=0.005,'Debt Snowball Calculator'!$F$19,0)+IF($AC141&lt;=0.005,'Debt Snowball Calculator'!$F$20,0)+IF($AF141&lt;=0.005,'Debt Snowball Calculator'!$F$21,0)+IF($AI141&lt;=0.005,'Debt Snowball Calculator'!$F$22,0))</f>
        <v/>
      </c>
      <c r="D142" s="39" t="str">
        <f aca="false">IF($A142="","",MIN(IF($H141&lt;=0.005,99999,'Debt Snowball Calculator'!$H$13),IF($K141&lt;=0.005,99999,'Debt Snowball Calculator'!$H$14),IF($N141&lt;=0.005,99999,'Debt Snowball Calculator'!$H$15),IF($Q141&lt;=0.005,99999,'Debt Snowball Calculator'!$H$16),IF($T141&lt;=0.005,99999,'Debt Snowball Calculator'!$H$17),IF($W141&lt;=0.005,99999,'Debt Snowball Calculator'!$H$18),IF($Z141&lt;=0.005,99999,'Debt Snowball Calculator'!$H$19),IF($AC141&lt;=0.005,99999,'Debt Snowball Calculator'!$H$20),IF($AF141&lt;=0.005,99999,'Debt Snowball Calculator'!$H$21),IF($AI141&lt;=0.005,99999,'Debt Snowball Calculator'!$H$22)))</f>
        <v/>
      </c>
      <c r="E142" s="17" t="str">
        <f aca="false">IF($A142="","",IF($D142&gt;=99999,"— All Paid Off —",INDEX('Debt Snowball Calculator'!$C$13:$C$22,MATCH($D142,'Debt Snowball Calculator'!$H$13:$H$22,0))))</f>
        <v/>
      </c>
      <c r="F142" s="44" t="str">
        <f aca="false">IF($A142="","",IF($H141&lt;=0.005,0,MIN('Debt Snowball Calculator'!$F$13,$H141+G142)+IF('Debt Snowball Calculator'!$H$13=$D142,MIN($C142,MAX($H141-(MIN('Debt Snowball Calculator'!$F$13,$H141+G142)-G142),0)),0)))</f>
        <v/>
      </c>
      <c r="G142" s="44" t="str">
        <f aca="false">IF($A142="","",$H141*('Debt Snowball Calculator'!$E$13/12))</f>
        <v/>
      </c>
      <c r="H142" s="44" t="str">
        <f aca="false">IF($A142="","",MAX($H141-(F142-G142),0))</f>
        <v/>
      </c>
      <c r="I142" s="44" t="str">
        <f aca="false">IF($A142="","",IF($K141&lt;=0.005,0,MIN('Debt Snowball Calculator'!$F$14,$K141+J142)+IF('Debt Snowball Calculator'!$H$14=$D142,MIN($C142,MAX($K141-(MIN('Debt Snowball Calculator'!$F$14,$K141+J142)-J142),0)),0)))</f>
        <v/>
      </c>
      <c r="J142" s="44" t="str">
        <f aca="false">IF($A142="","",$K141*('Debt Snowball Calculator'!$E$14/12))</f>
        <v/>
      </c>
      <c r="K142" s="44" t="str">
        <f aca="false">IF($A142="","",MAX($K141-(I142-J142),0))</f>
        <v/>
      </c>
      <c r="L142" s="44" t="str">
        <f aca="false">IF($A142="","",IF($N141&lt;=0.005,0,MIN('Debt Snowball Calculator'!$F$15,$N141+M142)+IF('Debt Snowball Calculator'!$H$15=$D142,MIN($C142,MAX($N141-(MIN('Debt Snowball Calculator'!$F$15,$N141+M142)-M142),0)),0)))</f>
        <v/>
      </c>
      <c r="M142" s="44" t="str">
        <f aca="false">IF($A142="","",$N141*('Debt Snowball Calculator'!$E$15/12))</f>
        <v/>
      </c>
      <c r="N142" s="44" t="str">
        <f aca="false">IF($A142="","",MAX($N141-(L142-M142),0))</f>
        <v/>
      </c>
      <c r="O142" s="44" t="str">
        <f aca="false">IF($A142="","",IF($Q141&lt;=0.005,0,MIN('Debt Snowball Calculator'!$F$16,$Q141+P142)+IF('Debt Snowball Calculator'!$H$16=$D142,MIN($C142,MAX($Q141-(MIN('Debt Snowball Calculator'!$F$16,$Q141+P142)-P142),0)),0)))</f>
        <v/>
      </c>
      <c r="P142" s="44" t="str">
        <f aca="false">IF($A142="","",$Q141*('Debt Snowball Calculator'!$E$16/12))</f>
        <v/>
      </c>
      <c r="Q142" s="44" t="str">
        <f aca="false">IF($A142="","",MAX($Q141-(O142-P142),0))</f>
        <v/>
      </c>
      <c r="R142" s="44" t="str">
        <f aca="false">IF($A142="","",IF($T141&lt;=0.005,0,MIN('Debt Snowball Calculator'!$F$17,$T141+S142)+IF('Debt Snowball Calculator'!$H$17=$D142,MIN($C142,MAX($T141-(MIN('Debt Snowball Calculator'!$F$17,$T141+S142)-S142),0)),0)))</f>
        <v/>
      </c>
      <c r="S142" s="44" t="str">
        <f aca="false">IF($A142="","",$T141*('Debt Snowball Calculator'!$E$17/12))</f>
        <v/>
      </c>
      <c r="T142" s="44" t="str">
        <f aca="false">IF($A142="","",MAX($T141-(R142-S142),0))</f>
        <v/>
      </c>
      <c r="U142" s="44" t="str">
        <f aca="false">IF($A142="","",IF($W141&lt;=0.005,0,MIN('Debt Snowball Calculator'!$F$18,$W141+V142)+IF('Debt Snowball Calculator'!$H$18=$D142,MIN($C142,MAX($W141-(MIN('Debt Snowball Calculator'!$F$18,$W141+V142)-V142),0)),0)))</f>
        <v/>
      </c>
      <c r="V142" s="44" t="str">
        <f aca="false">IF($A142="","",$W141*('Debt Snowball Calculator'!$E$18/12))</f>
        <v/>
      </c>
      <c r="W142" s="44" t="str">
        <f aca="false">IF($A142="","",MAX($W141-(U142-V142),0))</f>
        <v/>
      </c>
      <c r="X142" s="44" t="str">
        <f aca="false">IF($A142="","",IF($Z141&lt;=0.005,0,MIN('Debt Snowball Calculator'!$F$19,$Z141+Y142)+IF('Debt Snowball Calculator'!$H$19=$D142,MIN($C142,MAX($Z141-(MIN('Debt Snowball Calculator'!$F$19,$Z141+Y142)-Y142),0)),0)))</f>
        <v/>
      </c>
      <c r="Y142" s="44" t="str">
        <f aca="false">IF($A142="","",$Z141*('Debt Snowball Calculator'!$E$19/12))</f>
        <v/>
      </c>
      <c r="Z142" s="44" t="str">
        <f aca="false">IF($A142="","",MAX($Z141-(X142-Y142),0))</f>
        <v/>
      </c>
      <c r="AA142" s="44" t="str">
        <f aca="false">IF($A142="","",IF($AC141&lt;=0.005,0,MIN('Debt Snowball Calculator'!$F$20,$AC141+AB142)+IF('Debt Snowball Calculator'!$H$20=$D142,MIN($C142,MAX($AC141-(MIN('Debt Snowball Calculator'!$F$20,$AC141+AB142)-AB142),0)),0)))</f>
        <v/>
      </c>
      <c r="AB142" s="44" t="str">
        <f aca="false">IF($A142="","",$AC141*('Debt Snowball Calculator'!$E$20/12))</f>
        <v/>
      </c>
      <c r="AC142" s="44" t="str">
        <f aca="false">IF($A142="","",MAX($AC141-(AA142-AB142),0))</f>
        <v/>
      </c>
      <c r="AD142" s="44" t="str">
        <f aca="false">IF($A142="","",IF($AF141&lt;=0.005,0,MIN('Debt Snowball Calculator'!$F$21,$AF141+AE142)+IF('Debt Snowball Calculator'!$H$21=$D142,MIN($C142,MAX($AF141-(MIN('Debt Snowball Calculator'!$F$21,$AF141+AE142)-AE142),0)),0)))</f>
        <v/>
      </c>
      <c r="AE142" s="44" t="str">
        <f aca="false">IF($A142="","",$AF141*('Debt Snowball Calculator'!$E$21/12))</f>
        <v/>
      </c>
      <c r="AF142" s="44" t="str">
        <f aca="false">IF($A142="","",MAX($AF141-(AD142-AE142),0))</f>
        <v/>
      </c>
      <c r="AG142" s="44" t="str">
        <f aca="false">IF($A142="","",IF($AI141&lt;=0.005,0,MIN('Debt Snowball Calculator'!$F$22,$AI141+AH142)+IF('Debt Snowball Calculator'!$H$22=$D142,MIN($C142,MAX($AI141-(MIN('Debt Snowball Calculator'!$F$22,$AI141+AH142)-AH142),0)),0)))</f>
        <v/>
      </c>
      <c r="AH142" s="44" t="str">
        <f aca="false">IF($A142="","",$AI141*('Debt Snowball Calculator'!$E$22/12))</f>
        <v/>
      </c>
      <c r="AI142" s="44" t="str">
        <f aca="false">IF($A142="","",MAX($AI141-(AG142-AH142),0))</f>
        <v/>
      </c>
      <c r="AJ142" s="44" t="str">
        <f aca="false">IF($A142="","",F142+I142+L142+O142+R142+U142+X142+AA142+AD142+AG142)</f>
        <v/>
      </c>
      <c r="AK142" s="44" t="str">
        <f aca="false">IF($A142="","",G142+J142+M142+P142+S142+V142+Y142+AB142+AE142+AH142)</f>
        <v/>
      </c>
      <c r="AL142" s="44" t="str">
        <f aca="false">IF($A142="","",H142+K142+N142+Q142+T142+W142+Z142+AC142+AF142+AI142)</f>
        <v/>
      </c>
    </row>
    <row r="143" customFormat="false" ht="15" hidden="false" customHeight="false" outlineLevel="0" collapsed="false">
      <c r="A143" s="36" t="str">
        <f aca="false">IF($A142="","",IF(AND(ISNUMBER($AL142),$AL142&gt;0.005),$A142+1,""))</f>
        <v/>
      </c>
      <c r="B143" s="37" t="str">
        <f aca="false">IF($A143="","",EDATE('Debt Snowball Calculator'!$C$8,$A143-1))</f>
        <v/>
      </c>
      <c r="C143" s="43" t="str">
        <f aca="false">IF($A143="","",'Debt Snowball Calculator'!$C$7+IF($H142&lt;=0.005,'Debt Snowball Calculator'!$F$13,0)+IF($K142&lt;=0.005,'Debt Snowball Calculator'!$F$14,0)+IF($N142&lt;=0.005,'Debt Snowball Calculator'!$F$15,0)+IF($Q142&lt;=0.005,'Debt Snowball Calculator'!$F$16,0)+IF($T142&lt;=0.005,'Debt Snowball Calculator'!$F$17,0)+IF($W142&lt;=0.005,'Debt Snowball Calculator'!$F$18,0)+IF($Z142&lt;=0.005,'Debt Snowball Calculator'!$F$19,0)+IF($AC142&lt;=0.005,'Debt Snowball Calculator'!$F$20,0)+IF($AF142&lt;=0.005,'Debt Snowball Calculator'!$F$21,0)+IF($AI142&lt;=0.005,'Debt Snowball Calculator'!$F$22,0))</f>
        <v/>
      </c>
      <c r="D143" s="36" t="str">
        <f aca="false">IF($A143="","",MIN(IF($H142&lt;=0.005,99999,'Debt Snowball Calculator'!$H$13),IF($K142&lt;=0.005,99999,'Debt Snowball Calculator'!$H$14),IF($N142&lt;=0.005,99999,'Debt Snowball Calculator'!$H$15),IF($Q142&lt;=0.005,99999,'Debt Snowball Calculator'!$H$16),IF($T142&lt;=0.005,99999,'Debt Snowball Calculator'!$H$17),IF($W142&lt;=0.005,99999,'Debt Snowball Calculator'!$H$18),IF($Z142&lt;=0.005,99999,'Debt Snowball Calculator'!$H$19),IF($AC142&lt;=0.005,99999,'Debt Snowball Calculator'!$H$20),IF($AF142&lt;=0.005,99999,'Debt Snowball Calculator'!$H$21),IF($AI142&lt;=0.005,99999,'Debt Snowball Calculator'!$H$22)))</f>
        <v/>
      </c>
      <c r="E143" s="10" t="str">
        <f aca="false">IF($A143="","",IF($D143&gt;=99999,"— All Paid Off —",INDEX('Debt Snowball Calculator'!$C$13:$C$22,MATCH($D143,'Debt Snowball Calculator'!$H$13:$H$22,0))))</f>
        <v/>
      </c>
      <c r="F143" s="43" t="str">
        <f aca="false">IF($A143="","",IF($H142&lt;=0.005,0,MIN('Debt Snowball Calculator'!$F$13,$H142+G143)+IF('Debt Snowball Calculator'!$H$13=$D143,MIN($C143,MAX($H142-(MIN('Debt Snowball Calculator'!$F$13,$H142+G143)-G143),0)),0)))</f>
        <v/>
      </c>
      <c r="G143" s="43" t="str">
        <f aca="false">IF($A143="","",$H142*('Debt Snowball Calculator'!$E$13/12))</f>
        <v/>
      </c>
      <c r="H143" s="43" t="str">
        <f aca="false">IF($A143="","",MAX($H142-(F143-G143),0))</f>
        <v/>
      </c>
      <c r="I143" s="43" t="str">
        <f aca="false">IF($A143="","",IF($K142&lt;=0.005,0,MIN('Debt Snowball Calculator'!$F$14,$K142+J143)+IF('Debt Snowball Calculator'!$H$14=$D143,MIN($C143,MAX($K142-(MIN('Debt Snowball Calculator'!$F$14,$K142+J143)-J143),0)),0)))</f>
        <v/>
      </c>
      <c r="J143" s="43" t="str">
        <f aca="false">IF($A143="","",$K142*('Debt Snowball Calculator'!$E$14/12))</f>
        <v/>
      </c>
      <c r="K143" s="43" t="str">
        <f aca="false">IF($A143="","",MAX($K142-(I143-J143),0))</f>
        <v/>
      </c>
      <c r="L143" s="43" t="str">
        <f aca="false">IF($A143="","",IF($N142&lt;=0.005,0,MIN('Debt Snowball Calculator'!$F$15,$N142+M143)+IF('Debt Snowball Calculator'!$H$15=$D143,MIN($C143,MAX($N142-(MIN('Debt Snowball Calculator'!$F$15,$N142+M143)-M143),0)),0)))</f>
        <v/>
      </c>
      <c r="M143" s="43" t="str">
        <f aca="false">IF($A143="","",$N142*('Debt Snowball Calculator'!$E$15/12))</f>
        <v/>
      </c>
      <c r="N143" s="43" t="str">
        <f aca="false">IF($A143="","",MAX($N142-(L143-M143),0))</f>
        <v/>
      </c>
      <c r="O143" s="43" t="str">
        <f aca="false">IF($A143="","",IF($Q142&lt;=0.005,0,MIN('Debt Snowball Calculator'!$F$16,$Q142+P143)+IF('Debt Snowball Calculator'!$H$16=$D143,MIN($C143,MAX($Q142-(MIN('Debt Snowball Calculator'!$F$16,$Q142+P143)-P143),0)),0)))</f>
        <v/>
      </c>
      <c r="P143" s="43" t="str">
        <f aca="false">IF($A143="","",$Q142*('Debt Snowball Calculator'!$E$16/12))</f>
        <v/>
      </c>
      <c r="Q143" s="43" t="str">
        <f aca="false">IF($A143="","",MAX($Q142-(O143-P143),0))</f>
        <v/>
      </c>
      <c r="R143" s="43" t="str">
        <f aca="false">IF($A143="","",IF($T142&lt;=0.005,0,MIN('Debt Snowball Calculator'!$F$17,$T142+S143)+IF('Debt Snowball Calculator'!$H$17=$D143,MIN($C143,MAX($T142-(MIN('Debt Snowball Calculator'!$F$17,$T142+S143)-S143),0)),0)))</f>
        <v/>
      </c>
      <c r="S143" s="43" t="str">
        <f aca="false">IF($A143="","",$T142*('Debt Snowball Calculator'!$E$17/12))</f>
        <v/>
      </c>
      <c r="T143" s="43" t="str">
        <f aca="false">IF($A143="","",MAX($T142-(R143-S143),0))</f>
        <v/>
      </c>
      <c r="U143" s="43" t="str">
        <f aca="false">IF($A143="","",IF($W142&lt;=0.005,0,MIN('Debt Snowball Calculator'!$F$18,$W142+V143)+IF('Debt Snowball Calculator'!$H$18=$D143,MIN($C143,MAX($W142-(MIN('Debt Snowball Calculator'!$F$18,$W142+V143)-V143),0)),0)))</f>
        <v/>
      </c>
      <c r="V143" s="43" t="str">
        <f aca="false">IF($A143="","",$W142*('Debt Snowball Calculator'!$E$18/12))</f>
        <v/>
      </c>
      <c r="W143" s="43" t="str">
        <f aca="false">IF($A143="","",MAX($W142-(U143-V143),0))</f>
        <v/>
      </c>
      <c r="X143" s="43" t="str">
        <f aca="false">IF($A143="","",IF($Z142&lt;=0.005,0,MIN('Debt Snowball Calculator'!$F$19,$Z142+Y143)+IF('Debt Snowball Calculator'!$H$19=$D143,MIN($C143,MAX($Z142-(MIN('Debt Snowball Calculator'!$F$19,$Z142+Y143)-Y143),0)),0)))</f>
        <v/>
      </c>
      <c r="Y143" s="43" t="str">
        <f aca="false">IF($A143="","",$Z142*('Debt Snowball Calculator'!$E$19/12))</f>
        <v/>
      </c>
      <c r="Z143" s="43" t="str">
        <f aca="false">IF($A143="","",MAX($Z142-(X143-Y143),0))</f>
        <v/>
      </c>
      <c r="AA143" s="43" t="str">
        <f aca="false">IF($A143="","",IF($AC142&lt;=0.005,0,MIN('Debt Snowball Calculator'!$F$20,$AC142+AB143)+IF('Debt Snowball Calculator'!$H$20=$D143,MIN($C143,MAX($AC142-(MIN('Debt Snowball Calculator'!$F$20,$AC142+AB143)-AB143),0)),0)))</f>
        <v/>
      </c>
      <c r="AB143" s="43" t="str">
        <f aca="false">IF($A143="","",$AC142*('Debt Snowball Calculator'!$E$20/12))</f>
        <v/>
      </c>
      <c r="AC143" s="43" t="str">
        <f aca="false">IF($A143="","",MAX($AC142-(AA143-AB143),0))</f>
        <v/>
      </c>
      <c r="AD143" s="43" t="str">
        <f aca="false">IF($A143="","",IF($AF142&lt;=0.005,0,MIN('Debt Snowball Calculator'!$F$21,$AF142+AE143)+IF('Debt Snowball Calculator'!$H$21=$D143,MIN($C143,MAX($AF142-(MIN('Debt Snowball Calculator'!$F$21,$AF142+AE143)-AE143),0)),0)))</f>
        <v/>
      </c>
      <c r="AE143" s="43" t="str">
        <f aca="false">IF($A143="","",$AF142*('Debt Snowball Calculator'!$E$21/12))</f>
        <v/>
      </c>
      <c r="AF143" s="43" t="str">
        <f aca="false">IF($A143="","",MAX($AF142-(AD143-AE143),0))</f>
        <v/>
      </c>
      <c r="AG143" s="43" t="str">
        <f aca="false">IF($A143="","",IF($AI142&lt;=0.005,0,MIN('Debt Snowball Calculator'!$F$22,$AI142+AH143)+IF('Debt Snowball Calculator'!$H$22=$D143,MIN($C143,MAX($AI142-(MIN('Debt Snowball Calculator'!$F$22,$AI142+AH143)-AH143),0)),0)))</f>
        <v/>
      </c>
      <c r="AH143" s="43" t="str">
        <f aca="false">IF($A143="","",$AI142*('Debt Snowball Calculator'!$E$22/12))</f>
        <v/>
      </c>
      <c r="AI143" s="43" t="str">
        <f aca="false">IF($A143="","",MAX($AI142-(AG143-AH143),0))</f>
        <v/>
      </c>
      <c r="AJ143" s="43" t="str">
        <f aca="false">IF($A143="","",F143+I143+L143+O143+R143+U143+X143+AA143+AD143+AG143)</f>
        <v/>
      </c>
      <c r="AK143" s="43" t="str">
        <f aca="false">IF($A143="","",G143+J143+M143+P143+S143+V143+Y143+AB143+AE143+AH143)</f>
        <v/>
      </c>
      <c r="AL143" s="43" t="str">
        <f aca="false">IF($A143="","",H143+K143+N143+Q143+T143+W143+Z143+AC143+AF143+AI143)</f>
        <v/>
      </c>
    </row>
    <row r="144" customFormat="false" ht="15" hidden="false" customHeight="false" outlineLevel="0" collapsed="false">
      <c r="A144" s="39" t="str">
        <f aca="false">IF($A143="","",IF(AND(ISNUMBER($AL143),$AL143&gt;0.005),$A143+1,""))</f>
        <v/>
      </c>
      <c r="B144" s="40" t="str">
        <f aca="false">IF($A144="","",EDATE('Debt Snowball Calculator'!$C$8,$A144-1))</f>
        <v/>
      </c>
      <c r="C144" s="44" t="str">
        <f aca="false">IF($A144="","",'Debt Snowball Calculator'!$C$7+IF($H143&lt;=0.005,'Debt Snowball Calculator'!$F$13,0)+IF($K143&lt;=0.005,'Debt Snowball Calculator'!$F$14,0)+IF($N143&lt;=0.005,'Debt Snowball Calculator'!$F$15,0)+IF($Q143&lt;=0.005,'Debt Snowball Calculator'!$F$16,0)+IF($T143&lt;=0.005,'Debt Snowball Calculator'!$F$17,0)+IF($W143&lt;=0.005,'Debt Snowball Calculator'!$F$18,0)+IF($Z143&lt;=0.005,'Debt Snowball Calculator'!$F$19,0)+IF($AC143&lt;=0.005,'Debt Snowball Calculator'!$F$20,0)+IF($AF143&lt;=0.005,'Debt Snowball Calculator'!$F$21,0)+IF($AI143&lt;=0.005,'Debt Snowball Calculator'!$F$22,0))</f>
        <v/>
      </c>
      <c r="D144" s="39" t="str">
        <f aca="false">IF($A144="","",MIN(IF($H143&lt;=0.005,99999,'Debt Snowball Calculator'!$H$13),IF($K143&lt;=0.005,99999,'Debt Snowball Calculator'!$H$14),IF($N143&lt;=0.005,99999,'Debt Snowball Calculator'!$H$15),IF($Q143&lt;=0.005,99999,'Debt Snowball Calculator'!$H$16),IF($T143&lt;=0.005,99999,'Debt Snowball Calculator'!$H$17),IF($W143&lt;=0.005,99999,'Debt Snowball Calculator'!$H$18),IF($Z143&lt;=0.005,99999,'Debt Snowball Calculator'!$H$19),IF($AC143&lt;=0.005,99999,'Debt Snowball Calculator'!$H$20),IF($AF143&lt;=0.005,99999,'Debt Snowball Calculator'!$H$21),IF($AI143&lt;=0.005,99999,'Debt Snowball Calculator'!$H$22)))</f>
        <v/>
      </c>
      <c r="E144" s="17" t="str">
        <f aca="false">IF($A144="","",IF($D144&gt;=99999,"— All Paid Off —",INDEX('Debt Snowball Calculator'!$C$13:$C$22,MATCH($D144,'Debt Snowball Calculator'!$H$13:$H$22,0))))</f>
        <v/>
      </c>
      <c r="F144" s="44" t="str">
        <f aca="false">IF($A144="","",IF($H143&lt;=0.005,0,MIN('Debt Snowball Calculator'!$F$13,$H143+G144)+IF('Debt Snowball Calculator'!$H$13=$D144,MIN($C144,MAX($H143-(MIN('Debt Snowball Calculator'!$F$13,$H143+G144)-G144),0)),0)))</f>
        <v/>
      </c>
      <c r="G144" s="44" t="str">
        <f aca="false">IF($A144="","",$H143*('Debt Snowball Calculator'!$E$13/12))</f>
        <v/>
      </c>
      <c r="H144" s="44" t="str">
        <f aca="false">IF($A144="","",MAX($H143-(F144-G144),0))</f>
        <v/>
      </c>
      <c r="I144" s="44" t="str">
        <f aca="false">IF($A144="","",IF($K143&lt;=0.005,0,MIN('Debt Snowball Calculator'!$F$14,$K143+J144)+IF('Debt Snowball Calculator'!$H$14=$D144,MIN($C144,MAX($K143-(MIN('Debt Snowball Calculator'!$F$14,$K143+J144)-J144),0)),0)))</f>
        <v/>
      </c>
      <c r="J144" s="44" t="str">
        <f aca="false">IF($A144="","",$K143*('Debt Snowball Calculator'!$E$14/12))</f>
        <v/>
      </c>
      <c r="K144" s="44" t="str">
        <f aca="false">IF($A144="","",MAX($K143-(I144-J144),0))</f>
        <v/>
      </c>
      <c r="L144" s="44" t="str">
        <f aca="false">IF($A144="","",IF($N143&lt;=0.005,0,MIN('Debt Snowball Calculator'!$F$15,$N143+M144)+IF('Debt Snowball Calculator'!$H$15=$D144,MIN($C144,MAX($N143-(MIN('Debt Snowball Calculator'!$F$15,$N143+M144)-M144),0)),0)))</f>
        <v/>
      </c>
      <c r="M144" s="44" t="str">
        <f aca="false">IF($A144="","",$N143*('Debt Snowball Calculator'!$E$15/12))</f>
        <v/>
      </c>
      <c r="N144" s="44" t="str">
        <f aca="false">IF($A144="","",MAX($N143-(L144-M144),0))</f>
        <v/>
      </c>
      <c r="O144" s="44" t="str">
        <f aca="false">IF($A144="","",IF($Q143&lt;=0.005,0,MIN('Debt Snowball Calculator'!$F$16,$Q143+P144)+IF('Debt Snowball Calculator'!$H$16=$D144,MIN($C144,MAX($Q143-(MIN('Debt Snowball Calculator'!$F$16,$Q143+P144)-P144),0)),0)))</f>
        <v/>
      </c>
      <c r="P144" s="44" t="str">
        <f aca="false">IF($A144="","",$Q143*('Debt Snowball Calculator'!$E$16/12))</f>
        <v/>
      </c>
      <c r="Q144" s="44" t="str">
        <f aca="false">IF($A144="","",MAX($Q143-(O144-P144),0))</f>
        <v/>
      </c>
      <c r="R144" s="44" t="str">
        <f aca="false">IF($A144="","",IF($T143&lt;=0.005,0,MIN('Debt Snowball Calculator'!$F$17,$T143+S144)+IF('Debt Snowball Calculator'!$H$17=$D144,MIN($C144,MAX($T143-(MIN('Debt Snowball Calculator'!$F$17,$T143+S144)-S144),0)),0)))</f>
        <v/>
      </c>
      <c r="S144" s="44" t="str">
        <f aca="false">IF($A144="","",$T143*('Debt Snowball Calculator'!$E$17/12))</f>
        <v/>
      </c>
      <c r="T144" s="44" t="str">
        <f aca="false">IF($A144="","",MAX($T143-(R144-S144),0))</f>
        <v/>
      </c>
      <c r="U144" s="44" t="str">
        <f aca="false">IF($A144="","",IF($W143&lt;=0.005,0,MIN('Debt Snowball Calculator'!$F$18,$W143+V144)+IF('Debt Snowball Calculator'!$H$18=$D144,MIN($C144,MAX($W143-(MIN('Debt Snowball Calculator'!$F$18,$W143+V144)-V144),0)),0)))</f>
        <v/>
      </c>
      <c r="V144" s="44" t="str">
        <f aca="false">IF($A144="","",$W143*('Debt Snowball Calculator'!$E$18/12))</f>
        <v/>
      </c>
      <c r="W144" s="44" t="str">
        <f aca="false">IF($A144="","",MAX($W143-(U144-V144),0))</f>
        <v/>
      </c>
      <c r="X144" s="44" t="str">
        <f aca="false">IF($A144="","",IF($Z143&lt;=0.005,0,MIN('Debt Snowball Calculator'!$F$19,$Z143+Y144)+IF('Debt Snowball Calculator'!$H$19=$D144,MIN($C144,MAX($Z143-(MIN('Debt Snowball Calculator'!$F$19,$Z143+Y144)-Y144),0)),0)))</f>
        <v/>
      </c>
      <c r="Y144" s="44" t="str">
        <f aca="false">IF($A144="","",$Z143*('Debt Snowball Calculator'!$E$19/12))</f>
        <v/>
      </c>
      <c r="Z144" s="44" t="str">
        <f aca="false">IF($A144="","",MAX($Z143-(X144-Y144),0))</f>
        <v/>
      </c>
      <c r="AA144" s="44" t="str">
        <f aca="false">IF($A144="","",IF($AC143&lt;=0.005,0,MIN('Debt Snowball Calculator'!$F$20,$AC143+AB144)+IF('Debt Snowball Calculator'!$H$20=$D144,MIN($C144,MAX($AC143-(MIN('Debt Snowball Calculator'!$F$20,$AC143+AB144)-AB144),0)),0)))</f>
        <v/>
      </c>
      <c r="AB144" s="44" t="str">
        <f aca="false">IF($A144="","",$AC143*('Debt Snowball Calculator'!$E$20/12))</f>
        <v/>
      </c>
      <c r="AC144" s="44" t="str">
        <f aca="false">IF($A144="","",MAX($AC143-(AA144-AB144),0))</f>
        <v/>
      </c>
      <c r="AD144" s="44" t="str">
        <f aca="false">IF($A144="","",IF($AF143&lt;=0.005,0,MIN('Debt Snowball Calculator'!$F$21,$AF143+AE144)+IF('Debt Snowball Calculator'!$H$21=$D144,MIN($C144,MAX($AF143-(MIN('Debt Snowball Calculator'!$F$21,$AF143+AE144)-AE144),0)),0)))</f>
        <v/>
      </c>
      <c r="AE144" s="44" t="str">
        <f aca="false">IF($A144="","",$AF143*('Debt Snowball Calculator'!$E$21/12))</f>
        <v/>
      </c>
      <c r="AF144" s="44" t="str">
        <f aca="false">IF($A144="","",MAX($AF143-(AD144-AE144),0))</f>
        <v/>
      </c>
      <c r="AG144" s="44" t="str">
        <f aca="false">IF($A144="","",IF($AI143&lt;=0.005,0,MIN('Debt Snowball Calculator'!$F$22,$AI143+AH144)+IF('Debt Snowball Calculator'!$H$22=$D144,MIN($C144,MAX($AI143-(MIN('Debt Snowball Calculator'!$F$22,$AI143+AH144)-AH144),0)),0)))</f>
        <v/>
      </c>
      <c r="AH144" s="44" t="str">
        <f aca="false">IF($A144="","",$AI143*('Debt Snowball Calculator'!$E$22/12))</f>
        <v/>
      </c>
      <c r="AI144" s="44" t="str">
        <f aca="false">IF($A144="","",MAX($AI143-(AG144-AH144),0))</f>
        <v/>
      </c>
      <c r="AJ144" s="44" t="str">
        <f aca="false">IF($A144="","",F144+I144+L144+O144+R144+U144+X144+AA144+AD144+AG144)</f>
        <v/>
      </c>
      <c r="AK144" s="44" t="str">
        <f aca="false">IF($A144="","",G144+J144+M144+P144+S144+V144+Y144+AB144+AE144+AH144)</f>
        <v/>
      </c>
      <c r="AL144" s="44" t="str">
        <f aca="false">IF($A144="","",H144+K144+N144+Q144+T144+W144+Z144+AC144+AF144+AI144)</f>
        <v/>
      </c>
    </row>
    <row r="145" customFormat="false" ht="15" hidden="false" customHeight="false" outlineLevel="0" collapsed="false">
      <c r="A145" s="36" t="str">
        <f aca="false">IF($A144="","",IF(AND(ISNUMBER($AL144),$AL144&gt;0.005),$A144+1,""))</f>
        <v/>
      </c>
      <c r="B145" s="37" t="str">
        <f aca="false">IF($A145="","",EDATE('Debt Snowball Calculator'!$C$8,$A145-1))</f>
        <v/>
      </c>
      <c r="C145" s="43" t="str">
        <f aca="false">IF($A145="","",'Debt Snowball Calculator'!$C$7+IF($H144&lt;=0.005,'Debt Snowball Calculator'!$F$13,0)+IF($K144&lt;=0.005,'Debt Snowball Calculator'!$F$14,0)+IF($N144&lt;=0.005,'Debt Snowball Calculator'!$F$15,0)+IF($Q144&lt;=0.005,'Debt Snowball Calculator'!$F$16,0)+IF($T144&lt;=0.005,'Debt Snowball Calculator'!$F$17,0)+IF($W144&lt;=0.005,'Debt Snowball Calculator'!$F$18,0)+IF($Z144&lt;=0.005,'Debt Snowball Calculator'!$F$19,0)+IF($AC144&lt;=0.005,'Debt Snowball Calculator'!$F$20,0)+IF($AF144&lt;=0.005,'Debt Snowball Calculator'!$F$21,0)+IF($AI144&lt;=0.005,'Debt Snowball Calculator'!$F$22,0))</f>
        <v/>
      </c>
      <c r="D145" s="36" t="str">
        <f aca="false">IF($A145="","",MIN(IF($H144&lt;=0.005,99999,'Debt Snowball Calculator'!$H$13),IF($K144&lt;=0.005,99999,'Debt Snowball Calculator'!$H$14),IF($N144&lt;=0.005,99999,'Debt Snowball Calculator'!$H$15),IF($Q144&lt;=0.005,99999,'Debt Snowball Calculator'!$H$16),IF($T144&lt;=0.005,99999,'Debt Snowball Calculator'!$H$17),IF($W144&lt;=0.005,99999,'Debt Snowball Calculator'!$H$18),IF($Z144&lt;=0.005,99999,'Debt Snowball Calculator'!$H$19),IF($AC144&lt;=0.005,99999,'Debt Snowball Calculator'!$H$20),IF($AF144&lt;=0.005,99999,'Debt Snowball Calculator'!$H$21),IF($AI144&lt;=0.005,99999,'Debt Snowball Calculator'!$H$22)))</f>
        <v/>
      </c>
      <c r="E145" s="10" t="str">
        <f aca="false">IF($A145="","",IF($D145&gt;=99999,"— All Paid Off —",INDEX('Debt Snowball Calculator'!$C$13:$C$22,MATCH($D145,'Debt Snowball Calculator'!$H$13:$H$22,0))))</f>
        <v/>
      </c>
      <c r="F145" s="43" t="str">
        <f aca="false">IF($A145="","",IF($H144&lt;=0.005,0,MIN('Debt Snowball Calculator'!$F$13,$H144+G145)+IF('Debt Snowball Calculator'!$H$13=$D145,MIN($C145,MAX($H144-(MIN('Debt Snowball Calculator'!$F$13,$H144+G145)-G145),0)),0)))</f>
        <v/>
      </c>
      <c r="G145" s="43" t="str">
        <f aca="false">IF($A145="","",$H144*('Debt Snowball Calculator'!$E$13/12))</f>
        <v/>
      </c>
      <c r="H145" s="43" t="str">
        <f aca="false">IF($A145="","",MAX($H144-(F145-G145),0))</f>
        <v/>
      </c>
      <c r="I145" s="43" t="str">
        <f aca="false">IF($A145="","",IF($K144&lt;=0.005,0,MIN('Debt Snowball Calculator'!$F$14,$K144+J145)+IF('Debt Snowball Calculator'!$H$14=$D145,MIN($C145,MAX($K144-(MIN('Debt Snowball Calculator'!$F$14,$K144+J145)-J145),0)),0)))</f>
        <v/>
      </c>
      <c r="J145" s="43" t="str">
        <f aca="false">IF($A145="","",$K144*('Debt Snowball Calculator'!$E$14/12))</f>
        <v/>
      </c>
      <c r="K145" s="43" t="str">
        <f aca="false">IF($A145="","",MAX($K144-(I145-J145),0))</f>
        <v/>
      </c>
      <c r="L145" s="43" t="str">
        <f aca="false">IF($A145="","",IF($N144&lt;=0.005,0,MIN('Debt Snowball Calculator'!$F$15,$N144+M145)+IF('Debt Snowball Calculator'!$H$15=$D145,MIN($C145,MAX($N144-(MIN('Debt Snowball Calculator'!$F$15,$N144+M145)-M145),0)),0)))</f>
        <v/>
      </c>
      <c r="M145" s="43" t="str">
        <f aca="false">IF($A145="","",$N144*('Debt Snowball Calculator'!$E$15/12))</f>
        <v/>
      </c>
      <c r="N145" s="43" t="str">
        <f aca="false">IF($A145="","",MAX($N144-(L145-M145),0))</f>
        <v/>
      </c>
      <c r="O145" s="43" t="str">
        <f aca="false">IF($A145="","",IF($Q144&lt;=0.005,0,MIN('Debt Snowball Calculator'!$F$16,$Q144+P145)+IF('Debt Snowball Calculator'!$H$16=$D145,MIN($C145,MAX($Q144-(MIN('Debt Snowball Calculator'!$F$16,$Q144+P145)-P145),0)),0)))</f>
        <v/>
      </c>
      <c r="P145" s="43" t="str">
        <f aca="false">IF($A145="","",$Q144*('Debt Snowball Calculator'!$E$16/12))</f>
        <v/>
      </c>
      <c r="Q145" s="43" t="str">
        <f aca="false">IF($A145="","",MAX($Q144-(O145-P145),0))</f>
        <v/>
      </c>
      <c r="R145" s="43" t="str">
        <f aca="false">IF($A145="","",IF($T144&lt;=0.005,0,MIN('Debt Snowball Calculator'!$F$17,$T144+S145)+IF('Debt Snowball Calculator'!$H$17=$D145,MIN($C145,MAX($T144-(MIN('Debt Snowball Calculator'!$F$17,$T144+S145)-S145),0)),0)))</f>
        <v/>
      </c>
      <c r="S145" s="43" t="str">
        <f aca="false">IF($A145="","",$T144*('Debt Snowball Calculator'!$E$17/12))</f>
        <v/>
      </c>
      <c r="T145" s="43" t="str">
        <f aca="false">IF($A145="","",MAX($T144-(R145-S145),0))</f>
        <v/>
      </c>
      <c r="U145" s="43" t="str">
        <f aca="false">IF($A145="","",IF($W144&lt;=0.005,0,MIN('Debt Snowball Calculator'!$F$18,$W144+V145)+IF('Debt Snowball Calculator'!$H$18=$D145,MIN($C145,MAX($W144-(MIN('Debt Snowball Calculator'!$F$18,$W144+V145)-V145),0)),0)))</f>
        <v/>
      </c>
      <c r="V145" s="43" t="str">
        <f aca="false">IF($A145="","",$W144*('Debt Snowball Calculator'!$E$18/12))</f>
        <v/>
      </c>
      <c r="W145" s="43" t="str">
        <f aca="false">IF($A145="","",MAX($W144-(U145-V145),0))</f>
        <v/>
      </c>
      <c r="X145" s="43" t="str">
        <f aca="false">IF($A145="","",IF($Z144&lt;=0.005,0,MIN('Debt Snowball Calculator'!$F$19,$Z144+Y145)+IF('Debt Snowball Calculator'!$H$19=$D145,MIN($C145,MAX($Z144-(MIN('Debt Snowball Calculator'!$F$19,$Z144+Y145)-Y145),0)),0)))</f>
        <v/>
      </c>
      <c r="Y145" s="43" t="str">
        <f aca="false">IF($A145="","",$Z144*('Debt Snowball Calculator'!$E$19/12))</f>
        <v/>
      </c>
      <c r="Z145" s="43" t="str">
        <f aca="false">IF($A145="","",MAX($Z144-(X145-Y145),0))</f>
        <v/>
      </c>
      <c r="AA145" s="43" t="str">
        <f aca="false">IF($A145="","",IF($AC144&lt;=0.005,0,MIN('Debt Snowball Calculator'!$F$20,$AC144+AB145)+IF('Debt Snowball Calculator'!$H$20=$D145,MIN($C145,MAX($AC144-(MIN('Debt Snowball Calculator'!$F$20,$AC144+AB145)-AB145),0)),0)))</f>
        <v/>
      </c>
      <c r="AB145" s="43" t="str">
        <f aca="false">IF($A145="","",$AC144*('Debt Snowball Calculator'!$E$20/12))</f>
        <v/>
      </c>
      <c r="AC145" s="43" t="str">
        <f aca="false">IF($A145="","",MAX($AC144-(AA145-AB145),0))</f>
        <v/>
      </c>
      <c r="AD145" s="43" t="str">
        <f aca="false">IF($A145="","",IF($AF144&lt;=0.005,0,MIN('Debt Snowball Calculator'!$F$21,$AF144+AE145)+IF('Debt Snowball Calculator'!$H$21=$D145,MIN($C145,MAX($AF144-(MIN('Debt Snowball Calculator'!$F$21,$AF144+AE145)-AE145),0)),0)))</f>
        <v/>
      </c>
      <c r="AE145" s="43" t="str">
        <f aca="false">IF($A145="","",$AF144*('Debt Snowball Calculator'!$E$21/12))</f>
        <v/>
      </c>
      <c r="AF145" s="43" t="str">
        <f aca="false">IF($A145="","",MAX($AF144-(AD145-AE145),0))</f>
        <v/>
      </c>
      <c r="AG145" s="43" t="str">
        <f aca="false">IF($A145="","",IF($AI144&lt;=0.005,0,MIN('Debt Snowball Calculator'!$F$22,$AI144+AH145)+IF('Debt Snowball Calculator'!$H$22=$D145,MIN($C145,MAX($AI144-(MIN('Debt Snowball Calculator'!$F$22,$AI144+AH145)-AH145),0)),0)))</f>
        <v/>
      </c>
      <c r="AH145" s="43" t="str">
        <f aca="false">IF($A145="","",$AI144*('Debt Snowball Calculator'!$E$22/12))</f>
        <v/>
      </c>
      <c r="AI145" s="43" t="str">
        <f aca="false">IF($A145="","",MAX($AI144-(AG145-AH145),0))</f>
        <v/>
      </c>
      <c r="AJ145" s="43" t="str">
        <f aca="false">IF($A145="","",F145+I145+L145+O145+R145+U145+X145+AA145+AD145+AG145)</f>
        <v/>
      </c>
      <c r="AK145" s="43" t="str">
        <f aca="false">IF($A145="","",G145+J145+M145+P145+S145+V145+Y145+AB145+AE145+AH145)</f>
        <v/>
      </c>
      <c r="AL145" s="43" t="str">
        <f aca="false">IF($A145="","",H145+K145+N145+Q145+T145+W145+Z145+AC145+AF145+AI145)</f>
        <v/>
      </c>
    </row>
    <row r="146" customFormat="false" ht="15" hidden="false" customHeight="false" outlineLevel="0" collapsed="false">
      <c r="A146" s="39" t="str">
        <f aca="false">IF($A145="","",IF(AND(ISNUMBER($AL145),$AL145&gt;0.005),$A145+1,""))</f>
        <v/>
      </c>
      <c r="B146" s="40" t="str">
        <f aca="false">IF($A146="","",EDATE('Debt Snowball Calculator'!$C$8,$A146-1))</f>
        <v/>
      </c>
      <c r="C146" s="44" t="str">
        <f aca="false">IF($A146="","",'Debt Snowball Calculator'!$C$7+IF($H145&lt;=0.005,'Debt Snowball Calculator'!$F$13,0)+IF($K145&lt;=0.005,'Debt Snowball Calculator'!$F$14,0)+IF($N145&lt;=0.005,'Debt Snowball Calculator'!$F$15,0)+IF($Q145&lt;=0.005,'Debt Snowball Calculator'!$F$16,0)+IF($T145&lt;=0.005,'Debt Snowball Calculator'!$F$17,0)+IF($W145&lt;=0.005,'Debt Snowball Calculator'!$F$18,0)+IF($Z145&lt;=0.005,'Debt Snowball Calculator'!$F$19,0)+IF($AC145&lt;=0.005,'Debt Snowball Calculator'!$F$20,0)+IF($AF145&lt;=0.005,'Debt Snowball Calculator'!$F$21,0)+IF($AI145&lt;=0.005,'Debt Snowball Calculator'!$F$22,0))</f>
        <v/>
      </c>
      <c r="D146" s="39" t="str">
        <f aca="false">IF($A146="","",MIN(IF($H145&lt;=0.005,99999,'Debt Snowball Calculator'!$H$13),IF($K145&lt;=0.005,99999,'Debt Snowball Calculator'!$H$14),IF($N145&lt;=0.005,99999,'Debt Snowball Calculator'!$H$15),IF($Q145&lt;=0.005,99999,'Debt Snowball Calculator'!$H$16),IF($T145&lt;=0.005,99999,'Debt Snowball Calculator'!$H$17),IF($W145&lt;=0.005,99999,'Debt Snowball Calculator'!$H$18),IF($Z145&lt;=0.005,99999,'Debt Snowball Calculator'!$H$19),IF($AC145&lt;=0.005,99999,'Debt Snowball Calculator'!$H$20),IF($AF145&lt;=0.005,99999,'Debt Snowball Calculator'!$H$21),IF($AI145&lt;=0.005,99999,'Debt Snowball Calculator'!$H$22)))</f>
        <v/>
      </c>
      <c r="E146" s="17" t="str">
        <f aca="false">IF($A146="","",IF($D146&gt;=99999,"— All Paid Off —",INDEX('Debt Snowball Calculator'!$C$13:$C$22,MATCH($D146,'Debt Snowball Calculator'!$H$13:$H$22,0))))</f>
        <v/>
      </c>
      <c r="F146" s="44" t="str">
        <f aca="false">IF($A146="","",IF($H145&lt;=0.005,0,MIN('Debt Snowball Calculator'!$F$13,$H145+G146)+IF('Debt Snowball Calculator'!$H$13=$D146,MIN($C146,MAX($H145-(MIN('Debt Snowball Calculator'!$F$13,$H145+G146)-G146),0)),0)))</f>
        <v/>
      </c>
      <c r="G146" s="44" t="str">
        <f aca="false">IF($A146="","",$H145*('Debt Snowball Calculator'!$E$13/12))</f>
        <v/>
      </c>
      <c r="H146" s="44" t="str">
        <f aca="false">IF($A146="","",MAX($H145-(F146-G146),0))</f>
        <v/>
      </c>
      <c r="I146" s="44" t="str">
        <f aca="false">IF($A146="","",IF($K145&lt;=0.005,0,MIN('Debt Snowball Calculator'!$F$14,$K145+J146)+IF('Debt Snowball Calculator'!$H$14=$D146,MIN($C146,MAX($K145-(MIN('Debt Snowball Calculator'!$F$14,$K145+J146)-J146),0)),0)))</f>
        <v/>
      </c>
      <c r="J146" s="44" t="str">
        <f aca="false">IF($A146="","",$K145*('Debt Snowball Calculator'!$E$14/12))</f>
        <v/>
      </c>
      <c r="K146" s="44" t="str">
        <f aca="false">IF($A146="","",MAX($K145-(I146-J146),0))</f>
        <v/>
      </c>
      <c r="L146" s="44" t="str">
        <f aca="false">IF($A146="","",IF($N145&lt;=0.005,0,MIN('Debt Snowball Calculator'!$F$15,$N145+M146)+IF('Debt Snowball Calculator'!$H$15=$D146,MIN($C146,MAX($N145-(MIN('Debt Snowball Calculator'!$F$15,$N145+M146)-M146),0)),0)))</f>
        <v/>
      </c>
      <c r="M146" s="44" t="str">
        <f aca="false">IF($A146="","",$N145*('Debt Snowball Calculator'!$E$15/12))</f>
        <v/>
      </c>
      <c r="N146" s="44" t="str">
        <f aca="false">IF($A146="","",MAX($N145-(L146-M146),0))</f>
        <v/>
      </c>
      <c r="O146" s="44" t="str">
        <f aca="false">IF($A146="","",IF($Q145&lt;=0.005,0,MIN('Debt Snowball Calculator'!$F$16,$Q145+P146)+IF('Debt Snowball Calculator'!$H$16=$D146,MIN($C146,MAX($Q145-(MIN('Debt Snowball Calculator'!$F$16,$Q145+P146)-P146),0)),0)))</f>
        <v/>
      </c>
      <c r="P146" s="44" t="str">
        <f aca="false">IF($A146="","",$Q145*('Debt Snowball Calculator'!$E$16/12))</f>
        <v/>
      </c>
      <c r="Q146" s="44" t="str">
        <f aca="false">IF($A146="","",MAX($Q145-(O146-P146),0))</f>
        <v/>
      </c>
      <c r="R146" s="44" t="str">
        <f aca="false">IF($A146="","",IF($T145&lt;=0.005,0,MIN('Debt Snowball Calculator'!$F$17,$T145+S146)+IF('Debt Snowball Calculator'!$H$17=$D146,MIN($C146,MAX($T145-(MIN('Debt Snowball Calculator'!$F$17,$T145+S146)-S146),0)),0)))</f>
        <v/>
      </c>
      <c r="S146" s="44" t="str">
        <f aca="false">IF($A146="","",$T145*('Debt Snowball Calculator'!$E$17/12))</f>
        <v/>
      </c>
      <c r="T146" s="44" t="str">
        <f aca="false">IF($A146="","",MAX($T145-(R146-S146),0))</f>
        <v/>
      </c>
      <c r="U146" s="44" t="str">
        <f aca="false">IF($A146="","",IF($W145&lt;=0.005,0,MIN('Debt Snowball Calculator'!$F$18,$W145+V146)+IF('Debt Snowball Calculator'!$H$18=$D146,MIN($C146,MAX($W145-(MIN('Debt Snowball Calculator'!$F$18,$W145+V146)-V146),0)),0)))</f>
        <v/>
      </c>
      <c r="V146" s="44" t="str">
        <f aca="false">IF($A146="","",$W145*('Debt Snowball Calculator'!$E$18/12))</f>
        <v/>
      </c>
      <c r="W146" s="44" t="str">
        <f aca="false">IF($A146="","",MAX($W145-(U146-V146),0))</f>
        <v/>
      </c>
      <c r="X146" s="44" t="str">
        <f aca="false">IF($A146="","",IF($Z145&lt;=0.005,0,MIN('Debt Snowball Calculator'!$F$19,$Z145+Y146)+IF('Debt Snowball Calculator'!$H$19=$D146,MIN($C146,MAX($Z145-(MIN('Debt Snowball Calculator'!$F$19,$Z145+Y146)-Y146),0)),0)))</f>
        <v/>
      </c>
      <c r="Y146" s="44" t="str">
        <f aca="false">IF($A146="","",$Z145*('Debt Snowball Calculator'!$E$19/12))</f>
        <v/>
      </c>
      <c r="Z146" s="44" t="str">
        <f aca="false">IF($A146="","",MAX($Z145-(X146-Y146),0))</f>
        <v/>
      </c>
      <c r="AA146" s="44" t="str">
        <f aca="false">IF($A146="","",IF($AC145&lt;=0.005,0,MIN('Debt Snowball Calculator'!$F$20,$AC145+AB146)+IF('Debt Snowball Calculator'!$H$20=$D146,MIN($C146,MAX($AC145-(MIN('Debt Snowball Calculator'!$F$20,$AC145+AB146)-AB146),0)),0)))</f>
        <v/>
      </c>
      <c r="AB146" s="44" t="str">
        <f aca="false">IF($A146="","",$AC145*('Debt Snowball Calculator'!$E$20/12))</f>
        <v/>
      </c>
      <c r="AC146" s="44" t="str">
        <f aca="false">IF($A146="","",MAX($AC145-(AA146-AB146),0))</f>
        <v/>
      </c>
      <c r="AD146" s="44" t="str">
        <f aca="false">IF($A146="","",IF($AF145&lt;=0.005,0,MIN('Debt Snowball Calculator'!$F$21,$AF145+AE146)+IF('Debt Snowball Calculator'!$H$21=$D146,MIN($C146,MAX($AF145-(MIN('Debt Snowball Calculator'!$F$21,$AF145+AE146)-AE146),0)),0)))</f>
        <v/>
      </c>
      <c r="AE146" s="44" t="str">
        <f aca="false">IF($A146="","",$AF145*('Debt Snowball Calculator'!$E$21/12))</f>
        <v/>
      </c>
      <c r="AF146" s="44" t="str">
        <f aca="false">IF($A146="","",MAX($AF145-(AD146-AE146),0))</f>
        <v/>
      </c>
      <c r="AG146" s="44" t="str">
        <f aca="false">IF($A146="","",IF($AI145&lt;=0.005,0,MIN('Debt Snowball Calculator'!$F$22,$AI145+AH146)+IF('Debt Snowball Calculator'!$H$22=$D146,MIN($C146,MAX($AI145-(MIN('Debt Snowball Calculator'!$F$22,$AI145+AH146)-AH146),0)),0)))</f>
        <v/>
      </c>
      <c r="AH146" s="44" t="str">
        <f aca="false">IF($A146="","",$AI145*('Debt Snowball Calculator'!$E$22/12))</f>
        <v/>
      </c>
      <c r="AI146" s="44" t="str">
        <f aca="false">IF($A146="","",MAX($AI145-(AG146-AH146),0))</f>
        <v/>
      </c>
      <c r="AJ146" s="44" t="str">
        <f aca="false">IF($A146="","",F146+I146+L146+O146+R146+U146+X146+AA146+AD146+AG146)</f>
        <v/>
      </c>
      <c r="AK146" s="44" t="str">
        <f aca="false">IF($A146="","",G146+J146+M146+P146+S146+V146+Y146+AB146+AE146+AH146)</f>
        <v/>
      </c>
      <c r="AL146" s="44" t="str">
        <f aca="false">IF($A146="","",H146+K146+N146+Q146+T146+W146+Z146+AC146+AF146+AI146)</f>
        <v/>
      </c>
    </row>
    <row r="147" customFormat="false" ht="15" hidden="false" customHeight="false" outlineLevel="0" collapsed="false">
      <c r="A147" s="36" t="str">
        <f aca="false">IF($A146="","",IF(AND(ISNUMBER($AL146),$AL146&gt;0.005),$A146+1,""))</f>
        <v/>
      </c>
      <c r="B147" s="37" t="str">
        <f aca="false">IF($A147="","",EDATE('Debt Snowball Calculator'!$C$8,$A147-1))</f>
        <v/>
      </c>
      <c r="C147" s="43" t="str">
        <f aca="false">IF($A147="","",'Debt Snowball Calculator'!$C$7+IF($H146&lt;=0.005,'Debt Snowball Calculator'!$F$13,0)+IF($K146&lt;=0.005,'Debt Snowball Calculator'!$F$14,0)+IF($N146&lt;=0.005,'Debt Snowball Calculator'!$F$15,0)+IF($Q146&lt;=0.005,'Debt Snowball Calculator'!$F$16,0)+IF($T146&lt;=0.005,'Debt Snowball Calculator'!$F$17,0)+IF($W146&lt;=0.005,'Debt Snowball Calculator'!$F$18,0)+IF($Z146&lt;=0.005,'Debt Snowball Calculator'!$F$19,0)+IF($AC146&lt;=0.005,'Debt Snowball Calculator'!$F$20,0)+IF($AF146&lt;=0.005,'Debt Snowball Calculator'!$F$21,0)+IF($AI146&lt;=0.005,'Debt Snowball Calculator'!$F$22,0))</f>
        <v/>
      </c>
      <c r="D147" s="36" t="str">
        <f aca="false">IF($A147="","",MIN(IF($H146&lt;=0.005,99999,'Debt Snowball Calculator'!$H$13),IF($K146&lt;=0.005,99999,'Debt Snowball Calculator'!$H$14),IF($N146&lt;=0.005,99999,'Debt Snowball Calculator'!$H$15),IF($Q146&lt;=0.005,99999,'Debt Snowball Calculator'!$H$16),IF($T146&lt;=0.005,99999,'Debt Snowball Calculator'!$H$17),IF($W146&lt;=0.005,99999,'Debt Snowball Calculator'!$H$18),IF($Z146&lt;=0.005,99999,'Debt Snowball Calculator'!$H$19),IF($AC146&lt;=0.005,99999,'Debt Snowball Calculator'!$H$20),IF($AF146&lt;=0.005,99999,'Debt Snowball Calculator'!$H$21),IF($AI146&lt;=0.005,99999,'Debt Snowball Calculator'!$H$22)))</f>
        <v/>
      </c>
      <c r="E147" s="10" t="str">
        <f aca="false">IF($A147="","",IF($D147&gt;=99999,"— All Paid Off —",INDEX('Debt Snowball Calculator'!$C$13:$C$22,MATCH($D147,'Debt Snowball Calculator'!$H$13:$H$22,0))))</f>
        <v/>
      </c>
      <c r="F147" s="43" t="str">
        <f aca="false">IF($A147="","",IF($H146&lt;=0.005,0,MIN('Debt Snowball Calculator'!$F$13,$H146+G147)+IF('Debt Snowball Calculator'!$H$13=$D147,MIN($C147,MAX($H146-(MIN('Debt Snowball Calculator'!$F$13,$H146+G147)-G147),0)),0)))</f>
        <v/>
      </c>
      <c r="G147" s="43" t="str">
        <f aca="false">IF($A147="","",$H146*('Debt Snowball Calculator'!$E$13/12))</f>
        <v/>
      </c>
      <c r="H147" s="43" t="str">
        <f aca="false">IF($A147="","",MAX($H146-(F147-G147),0))</f>
        <v/>
      </c>
      <c r="I147" s="43" t="str">
        <f aca="false">IF($A147="","",IF($K146&lt;=0.005,0,MIN('Debt Snowball Calculator'!$F$14,$K146+J147)+IF('Debt Snowball Calculator'!$H$14=$D147,MIN($C147,MAX($K146-(MIN('Debt Snowball Calculator'!$F$14,$K146+J147)-J147),0)),0)))</f>
        <v/>
      </c>
      <c r="J147" s="43" t="str">
        <f aca="false">IF($A147="","",$K146*('Debt Snowball Calculator'!$E$14/12))</f>
        <v/>
      </c>
      <c r="K147" s="43" t="str">
        <f aca="false">IF($A147="","",MAX($K146-(I147-J147),0))</f>
        <v/>
      </c>
      <c r="L147" s="43" t="str">
        <f aca="false">IF($A147="","",IF($N146&lt;=0.005,0,MIN('Debt Snowball Calculator'!$F$15,$N146+M147)+IF('Debt Snowball Calculator'!$H$15=$D147,MIN($C147,MAX($N146-(MIN('Debt Snowball Calculator'!$F$15,$N146+M147)-M147),0)),0)))</f>
        <v/>
      </c>
      <c r="M147" s="43" t="str">
        <f aca="false">IF($A147="","",$N146*('Debt Snowball Calculator'!$E$15/12))</f>
        <v/>
      </c>
      <c r="N147" s="43" t="str">
        <f aca="false">IF($A147="","",MAX($N146-(L147-M147),0))</f>
        <v/>
      </c>
      <c r="O147" s="43" t="str">
        <f aca="false">IF($A147="","",IF($Q146&lt;=0.005,0,MIN('Debt Snowball Calculator'!$F$16,$Q146+P147)+IF('Debt Snowball Calculator'!$H$16=$D147,MIN($C147,MAX($Q146-(MIN('Debt Snowball Calculator'!$F$16,$Q146+P147)-P147),0)),0)))</f>
        <v/>
      </c>
      <c r="P147" s="43" t="str">
        <f aca="false">IF($A147="","",$Q146*('Debt Snowball Calculator'!$E$16/12))</f>
        <v/>
      </c>
      <c r="Q147" s="43" t="str">
        <f aca="false">IF($A147="","",MAX($Q146-(O147-P147),0))</f>
        <v/>
      </c>
      <c r="R147" s="43" t="str">
        <f aca="false">IF($A147="","",IF($T146&lt;=0.005,0,MIN('Debt Snowball Calculator'!$F$17,$T146+S147)+IF('Debt Snowball Calculator'!$H$17=$D147,MIN($C147,MAX($T146-(MIN('Debt Snowball Calculator'!$F$17,$T146+S147)-S147),0)),0)))</f>
        <v/>
      </c>
      <c r="S147" s="43" t="str">
        <f aca="false">IF($A147="","",$T146*('Debt Snowball Calculator'!$E$17/12))</f>
        <v/>
      </c>
      <c r="T147" s="43" t="str">
        <f aca="false">IF($A147="","",MAX($T146-(R147-S147),0))</f>
        <v/>
      </c>
      <c r="U147" s="43" t="str">
        <f aca="false">IF($A147="","",IF($W146&lt;=0.005,0,MIN('Debt Snowball Calculator'!$F$18,$W146+V147)+IF('Debt Snowball Calculator'!$H$18=$D147,MIN($C147,MAX($W146-(MIN('Debt Snowball Calculator'!$F$18,$W146+V147)-V147),0)),0)))</f>
        <v/>
      </c>
      <c r="V147" s="43" t="str">
        <f aca="false">IF($A147="","",$W146*('Debt Snowball Calculator'!$E$18/12))</f>
        <v/>
      </c>
      <c r="W147" s="43" t="str">
        <f aca="false">IF($A147="","",MAX($W146-(U147-V147),0))</f>
        <v/>
      </c>
      <c r="X147" s="43" t="str">
        <f aca="false">IF($A147="","",IF($Z146&lt;=0.005,0,MIN('Debt Snowball Calculator'!$F$19,$Z146+Y147)+IF('Debt Snowball Calculator'!$H$19=$D147,MIN($C147,MAX($Z146-(MIN('Debt Snowball Calculator'!$F$19,$Z146+Y147)-Y147),0)),0)))</f>
        <v/>
      </c>
      <c r="Y147" s="43" t="str">
        <f aca="false">IF($A147="","",$Z146*('Debt Snowball Calculator'!$E$19/12))</f>
        <v/>
      </c>
      <c r="Z147" s="43" t="str">
        <f aca="false">IF($A147="","",MAX($Z146-(X147-Y147),0))</f>
        <v/>
      </c>
      <c r="AA147" s="43" t="str">
        <f aca="false">IF($A147="","",IF($AC146&lt;=0.005,0,MIN('Debt Snowball Calculator'!$F$20,$AC146+AB147)+IF('Debt Snowball Calculator'!$H$20=$D147,MIN($C147,MAX($AC146-(MIN('Debt Snowball Calculator'!$F$20,$AC146+AB147)-AB147),0)),0)))</f>
        <v/>
      </c>
      <c r="AB147" s="43" t="str">
        <f aca="false">IF($A147="","",$AC146*('Debt Snowball Calculator'!$E$20/12))</f>
        <v/>
      </c>
      <c r="AC147" s="43" t="str">
        <f aca="false">IF($A147="","",MAX($AC146-(AA147-AB147),0))</f>
        <v/>
      </c>
      <c r="AD147" s="43" t="str">
        <f aca="false">IF($A147="","",IF($AF146&lt;=0.005,0,MIN('Debt Snowball Calculator'!$F$21,$AF146+AE147)+IF('Debt Snowball Calculator'!$H$21=$D147,MIN($C147,MAX($AF146-(MIN('Debt Snowball Calculator'!$F$21,$AF146+AE147)-AE147),0)),0)))</f>
        <v/>
      </c>
      <c r="AE147" s="43" t="str">
        <f aca="false">IF($A147="","",$AF146*('Debt Snowball Calculator'!$E$21/12))</f>
        <v/>
      </c>
      <c r="AF147" s="43" t="str">
        <f aca="false">IF($A147="","",MAX($AF146-(AD147-AE147),0))</f>
        <v/>
      </c>
      <c r="AG147" s="43" t="str">
        <f aca="false">IF($A147="","",IF($AI146&lt;=0.005,0,MIN('Debt Snowball Calculator'!$F$22,$AI146+AH147)+IF('Debt Snowball Calculator'!$H$22=$D147,MIN($C147,MAX($AI146-(MIN('Debt Snowball Calculator'!$F$22,$AI146+AH147)-AH147),0)),0)))</f>
        <v/>
      </c>
      <c r="AH147" s="43" t="str">
        <f aca="false">IF($A147="","",$AI146*('Debt Snowball Calculator'!$E$22/12))</f>
        <v/>
      </c>
      <c r="AI147" s="43" t="str">
        <f aca="false">IF($A147="","",MAX($AI146-(AG147-AH147),0))</f>
        <v/>
      </c>
      <c r="AJ147" s="43" t="str">
        <f aca="false">IF($A147="","",F147+I147+L147+O147+R147+U147+X147+AA147+AD147+AG147)</f>
        <v/>
      </c>
      <c r="AK147" s="43" t="str">
        <f aca="false">IF($A147="","",G147+J147+M147+P147+S147+V147+Y147+AB147+AE147+AH147)</f>
        <v/>
      </c>
      <c r="AL147" s="43" t="str">
        <f aca="false">IF($A147="","",H147+K147+N147+Q147+T147+W147+Z147+AC147+AF147+AI147)</f>
        <v/>
      </c>
    </row>
    <row r="148" customFormat="false" ht="15" hidden="false" customHeight="false" outlineLevel="0" collapsed="false">
      <c r="A148" s="39" t="str">
        <f aca="false">IF($A147="","",IF(AND(ISNUMBER($AL147),$AL147&gt;0.005),$A147+1,""))</f>
        <v/>
      </c>
      <c r="B148" s="40" t="str">
        <f aca="false">IF($A148="","",EDATE('Debt Snowball Calculator'!$C$8,$A148-1))</f>
        <v/>
      </c>
      <c r="C148" s="44" t="str">
        <f aca="false">IF($A148="","",'Debt Snowball Calculator'!$C$7+IF($H147&lt;=0.005,'Debt Snowball Calculator'!$F$13,0)+IF($K147&lt;=0.005,'Debt Snowball Calculator'!$F$14,0)+IF($N147&lt;=0.005,'Debt Snowball Calculator'!$F$15,0)+IF($Q147&lt;=0.005,'Debt Snowball Calculator'!$F$16,0)+IF($T147&lt;=0.005,'Debt Snowball Calculator'!$F$17,0)+IF($W147&lt;=0.005,'Debt Snowball Calculator'!$F$18,0)+IF($Z147&lt;=0.005,'Debt Snowball Calculator'!$F$19,0)+IF($AC147&lt;=0.005,'Debt Snowball Calculator'!$F$20,0)+IF($AF147&lt;=0.005,'Debt Snowball Calculator'!$F$21,0)+IF($AI147&lt;=0.005,'Debt Snowball Calculator'!$F$22,0))</f>
        <v/>
      </c>
      <c r="D148" s="39" t="str">
        <f aca="false">IF($A148="","",MIN(IF($H147&lt;=0.005,99999,'Debt Snowball Calculator'!$H$13),IF($K147&lt;=0.005,99999,'Debt Snowball Calculator'!$H$14),IF($N147&lt;=0.005,99999,'Debt Snowball Calculator'!$H$15),IF($Q147&lt;=0.005,99999,'Debt Snowball Calculator'!$H$16),IF($T147&lt;=0.005,99999,'Debt Snowball Calculator'!$H$17),IF($W147&lt;=0.005,99999,'Debt Snowball Calculator'!$H$18),IF($Z147&lt;=0.005,99999,'Debt Snowball Calculator'!$H$19),IF($AC147&lt;=0.005,99999,'Debt Snowball Calculator'!$H$20),IF($AF147&lt;=0.005,99999,'Debt Snowball Calculator'!$H$21),IF($AI147&lt;=0.005,99999,'Debt Snowball Calculator'!$H$22)))</f>
        <v/>
      </c>
      <c r="E148" s="17" t="str">
        <f aca="false">IF($A148="","",IF($D148&gt;=99999,"— All Paid Off —",INDEX('Debt Snowball Calculator'!$C$13:$C$22,MATCH($D148,'Debt Snowball Calculator'!$H$13:$H$22,0))))</f>
        <v/>
      </c>
      <c r="F148" s="44" t="str">
        <f aca="false">IF($A148="","",IF($H147&lt;=0.005,0,MIN('Debt Snowball Calculator'!$F$13,$H147+G148)+IF('Debt Snowball Calculator'!$H$13=$D148,MIN($C148,MAX($H147-(MIN('Debt Snowball Calculator'!$F$13,$H147+G148)-G148),0)),0)))</f>
        <v/>
      </c>
      <c r="G148" s="44" t="str">
        <f aca="false">IF($A148="","",$H147*('Debt Snowball Calculator'!$E$13/12))</f>
        <v/>
      </c>
      <c r="H148" s="44" t="str">
        <f aca="false">IF($A148="","",MAX($H147-(F148-G148),0))</f>
        <v/>
      </c>
      <c r="I148" s="44" t="str">
        <f aca="false">IF($A148="","",IF($K147&lt;=0.005,0,MIN('Debt Snowball Calculator'!$F$14,$K147+J148)+IF('Debt Snowball Calculator'!$H$14=$D148,MIN($C148,MAX($K147-(MIN('Debt Snowball Calculator'!$F$14,$K147+J148)-J148),0)),0)))</f>
        <v/>
      </c>
      <c r="J148" s="44" t="str">
        <f aca="false">IF($A148="","",$K147*('Debt Snowball Calculator'!$E$14/12))</f>
        <v/>
      </c>
      <c r="K148" s="44" t="str">
        <f aca="false">IF($A148="","",MAX($K147-(I148-J148),0))</f>
        <v/>
      </c>
      <c r="L148" s="44" t="str">
        <f aca="false">IF($A148="","",IF($N147&lt;=0.005,0,MIN('Debt Snowball Calculator'!$F$15,$N147+M148)+IF('Debt Snowball Calculator'!$H$15=$D148,MIN($C148,MAX($N147-(MIN('Debt Snowball Calculator'!$F$15,$N147+M148)-M148),0)),0)))</f>
        <v/>
      </c>
      <c r="M148" s="44" t="str">
        <f aca="false">IF($A148="","",$N147*('Debt Snowball Calculator'!$E$15/12))</f>
        <v/>
      </c>
      <c r="N148" s="44" t="str">
        <f aca="false">IF($A148="","",MAX($N147-(L148-M148),0))</f>
        <v/>
      </c>
      <c r="O148" s="44" t="str">
        <f aca="false">IF($A148="","",IF($Q147&lt;=0.005,0,MIN('Debt Snowball Calculator'!$F$16,$Q147+P148)+IF('Debt Snowball Calculator'!$H$16=$D148,MIN($C148,MAX($Q147-(MIN('Debt Snowball Calculator'!$F$16,$Q147+P148)-P148),0)),0)))</f>
        <v/>
      </c>
      <c r="P148" s="44" t="str">
        <f aca="false">IF($A148="","",$Q147*('Debt Snowball Calculator'!$E$16/12))</f>
        <v/>
      </c>
      <c r="Q148" s="44" t="str">
        <f aca="false">IF($A148="","",MAX($Q147-(O148-P148),0))</f>
        <v/>
      </c>
      <c r="R148" s="44" t="str">
        <f aca="false">IF($A148="","",IF($T147&lt;=0.005,0,MIN('Debt Snowball Calculator'!$F$17,$T147+S148)+IF('Debt Snowball Calculator'!$H$17=$D148,MIN($C148,MAX($T147-(MIN('Debt Snowball Calculator'!$F$17,$T147+S148)-S148),0)),0)))</f>
        <v/>
      </c>
      <c r="S148" s="44" t="str">
        <f aca="false">IF($A148="","",$T147*('Debt Snowball Calculator'!$E$17/12))</f>
        <v/>
      </c>
      <c r="T148" s="44" t="str">
        <f aca="false">IF($A148="","",MAX($T147-(R148-S148),0))</f>
        <v/>
      </c>
      <c r="U148" s="44" t="str">
        <f aca="false">IF($A148="","",IF($W147&lt;=0.005,0,MIN('Debt Snowball Calculator'!$F$18,$W147+V148)+IF('Debt Snowball Calculator'!$H$18=$D148,MIN($C148,MAX($W147-(MIN('Debt Snowball Calculator'!$F$18,$W147+V148)-V148),0)),0)))</f>
        <v/>
      </c>
      <c r="V148" s="44" t="str">
        <f aca="false">IF($A148="","",$W147*('Debt Snowball Calculator'!$E$18/12))</f>
        <v/>
      </c>
      <c r="W148" s="44" t="str">
        <f aca="false">IF($A148="","",MAX($W147-(U148-V148),0))</f>
        <v/>
      </c>
      <c r="X148" s="44" t="str">
        <f aca="false">IF($A148="","",IF($Z147&lt;=0.005,0,MIN('Debt Snowball Calculator'!$F$19,$Z147+Y148)+IF('Debt Snowball Calculator'!$H$19=$D148,MIN($C148,MAX($Z147-(MIN('Debt Snowball Calculator'!$F$19,$Z147+Y148)-Y148),0)),0)))</f>
        <v/>
      </c>
      <c r="Y148" s="44" t="str">
        <f aca="false">IF($A148="","",$Z147*('Debt Snowball Calculator'!$E$19/12))</f>
        <v/>
      </c>
      <c r="Z148" s="44" t="str">
        <f aca="false">IF($A148="","",MAX($Z147-(X148-Y148),0))</f>
        <v/>
      </c>
      <c r="AA148" s="44" t="str">
        <f aca="false">IF($A148="","",IF($AC147&lt;=0.005,0,MIN('Debt Snowball Calculator'!$F$20,$AC147+AB148)+IF('Debt Snowball Calculator'!$H$20=$D148,MIN($C148,MAX($AC147-(MIN('Debt Snowball Calculator'!$F$20,$AC147+AB148)-AB148),0)),0)))</f>
        <v/>
      </c>
      <c r="AB148" s="44" t="str">
        <f aca="false">IF($A148="","",$AC147*('Debt Snowball Calculator'!$E$20/12))</f>
        <v/>
      </c>
      <c r="AC148" s="44" t="str">
        <f aca="false">IF($A148="","",MAX($AC147-(AA148-AB148),0))</f>
        <v/>
      </c>
      <c r="AD148" s="44" t="str">
        <f aca="false">IF($A148="","",IF($AF147&lt;=0.005,0,MIN('Debt Snowball Calculator'!$F$21,$AF147+AE148)+IF('Debt Snowball Calculator'!$H$21=$D148,MIN($C148,MAX($AF147-(MIN('Debt Snowball Calculator'!$F$21,$AF147+AE148)-AE148),0)),0)))</f>
        <v/>
      </c>
      <c r="AE148" s="44" t="str">
        <f aca="false">IF($A148="","",$AF147*('Debt Snowball Calculator'!$E$21/12))</f>
        <v/>
      </c>
      <c r="AF148" s="44" t="str">
        <f aca="false">IF($A148="","",MAX($AF147-(AD148-AE148),0))</f>
        <v/>
      </c>
      <c r="AG148" s="44" t="str">
        <f aca="false">IF($A148="","",IF($AI147&lt;=0.005,0,MIN('Debt Snowball Calculator'!$F$22,$AI147+AH148)+IF('Debt Snowball Calculator'!$H$22=$D148,MIN($C148,MAX($AI147-(MIN('Debt Snowball Calculator'!$F$22,$AI147+AH148)-AH148),0)),0)))</f>
        <v/>
      </c>
      <c r="AH148" s="44" t="str">
        <f aca="false">IF($A148="","",$AI147*('Debt Snowball Calculator'!$E$22/12))</f>
        <v/>
      </c>
      <c r="AI148" s="44" t="str">
        <f aca="false">IF($A148="","",MAX($AI147-(AG148-AH148),0))</f>
        <v/>
      </c>
      <c r="AJ148" s="44" t="str">
        <f aca="false">IF($A148="","",F148+I148+L148+O148+R148+U148+X148+AA148+AD148+AG148)</f>
        <v/>
      </c>
      <c r="AK148" s="44" t="str">
        <f aca="false">IF($A148="","",G148+J148+M148+P148+S148+V148+Y148+AB148+AE148+AH148)</f>
        <v/>
      </c>
      <c r="AL148" s="44" t="str">
        <f aca="false">IF($A148="","",H148+K148+N148+Q148+T148+W148+Z148+AC148+AF148+AI148)</f>
        <v/>
      </c>
    </row>
    <row r="149" customFormat="false" ht="15" hidden="false" customHeight="false" outlineLevel="0" collapsed="false">
      <c r="A149" s="36" t="str">
        <f aca="false">IF($A148="","",IF(AND(ISNUMBER($AL148),$AL148&gt;0.005),$A148+1,""))</f>
        <v/>
      </c>
      <c r="B149" s="37" t="str">
        <f aca="false">IF($A149="","",EDATE('Debt Snowball Calculator'!$C$8,$A149-1))</f>
        <v/>
      </c>
      <c r="C149" s="43" t="str">
        <f aca="false">IF($A149="","",'Debt Snowball Calculator'!$C$7+IF($H148&lt;=0.005,'Debt Snowball Calculator'!$F$13,0)+IF($K148&lt;=0.005,'Debt Snowball Calculator'!$F$14,0)+IF($N148&lt;=0.005,'Debt Snowball Calculator'!$F$15,0)+IF($Q148&lt;=0.005,'Debt Snowball Calculator'!$F$16,0)+IF($T148&lt;=0.005,'Debt Snowball Calculator'!$F$17,0)+IF($W148&lt;=0.005,'Debt Snowball Calculator'!$F$18,0)+IF($Z148&lt;=0.005,'Debt Snowball Calculator'!$F$19,0)+IF($AC148&lt;=0.005,'Debt Snowball Calculator'!$F$20,0)+IF($AF148&lt;=0.005,'Debt Snowball Calculator'!$F$21,0)+IF($AI148&lt;=0.005,'Debt Snowball Calculator'!$F$22,0))</f>
        <v/>
      </c>
      <c r="D149" s="36" t="str">
        <f aca="false">IF($A149="","",MIN(IF($H148&lt;=0.005,99999,'Debt Snowball Calculator'!$H$13),IF($K148&lt;=0.005,99999,'Debt Snowball Calculator'!$H$14),IF($N148&lt;=0.005,99999,'Debt Snowball Calculator'!$H$15),IF($Q148&lt;=0.005,99999,'Debt Snowball Calculator'!$H$16),IF($T148&lt;=0.005,99999,'Debt Snowball Calculator'!$H$17),IF($W148&lt;=0.005,99999,'Debt Snowball Calculator'!$H$18),IF($Z148&lt;=0.005,99999,'Debt Snowball Calculator'!$H$19),IF($AC148&lt;=0.005,99999,'Debt Snowball Calculator'!$H$20),IF($AF148&lt;=0.005,99999,'Debt Snowball Calculator'!$H$21),IF($AI148&lt;=0.005,99999,'Debt Snowball Calculator'!$H$22)))</f>
        <v/>
      </c>
      <c r="E149" s="10" t="str">
        <f aca="false">IF($A149="","",IF($D149&gt;=99999,"— All Paid Off —",INDEX('Debt Snowball Calculator'!$C$13:$C$22,MATCH($D149,'Debt Snowball Calculator'!$H$13:$H$22,0))))</f>
        <v/>
      </c>
      <c r="F149" s="43" t="str">
        <f aca="false">IF($A149="","",IF($H148&lt;=0.005,0,MIN('Debt Snowball Calculator'!$F$13,$H148+G149)+IF('Debt Snowball Calculator'!$H$13=$D149,MIN($C149,MAX($H148-(MIN('Debt Snowball Calculator'!$F$13,$H148+G149)-G149),0)),0)))</f>
        <v/>
      </c>
      <c r="G149" s="43" t="str">
        <f aca="false">IF($A149="","",$H148*('Debt Snowball Calculator'!$E$13/12))</f>
        <v/>
      </c>
      <c r="H149" s="43" t="str">
        <f aca="false">IF($A149="","",MAX($H148-(F149-G149),0))</f>
        <v/>
      </c>
      <c r="I149" s="43" t="str">
        <f aca="false">IF($A149="","",IF($K148&lt;=0.005,0,MIN('Debt Snowball Calculator'!$F$14,$K148+J149)+IF('Debt Snowball Calculator'!$H$14=$D149,MIN($C149,MAX($K148-(MIN('Debt Snowball Calculator'!$F$14,$K148+J149)-J149),0)),0)))</f>
        <v/>
      </c>
      <c r="J149" s="43" t="str">
        <f aca="false">IF($A149="","",$K148*('Debt Snowball Calculator'!$E$14/12))</f>
        <v/>
      </c>
      <c r="K149" s="43" t="str">
        <f aca="false">IF($A149="","",MAX($K148-(I149-J149),0))</f>
        <v/>
      </c>
      <c r="L149" s="43" t="str">
        <f aca="false">IF($A149="","",IF($N148&lt;=0.005,0,MIN('Debt Snowball Calculator'!$F$15,$N148+M149)+IF('Debt Snowball Calculator'!$H$15=$D149,MIN($C149,MAX($N148-(MIN('Debt Snowball Calculator'!$F$15,$N148+M149)-M149),0)),0)))</f>
        <v/>
      </c>
      <c r="M149" s="43" t="str">
        <f aca="false">IF($A149="","",$N148*('Debt Snowball Calculator'!$E$15/12))</f>
        <v/>
      </c>
      <c r="N149" s="43" t="str">
        <f aca="false">IF($A149="","",MAX($N148-(L149-M149),0))</f>
        <v/>
      </c>
      <c r="O149" s="43" t="str">
        <f aca="false">IF($A149="","",IF($Q148&lt;=0.005,0,MIN('Debt Snowball Calculator'!$F$16,$Q148+P149)+IF('Debt Snowball Calculator'!$H$16=$D149,MIN($C149,MAX($Q148-(MIN('Debt Snowball Calculator'!$F$16,$Q148+P149)-P149),0)),0)))</f>
        <v/>
      </c>
      <c r="P149" s="43" t="str">
        <f aca="false">IF($A149="","",$Q148*('Debt Snowball Calculator'!$E$16/12))</f>
        <v/>
      </c>
      <c r="Q149" s="43" t="str">
        <f aca="false">IF($A149="","",MAX($Q148-(O149-P149),0))</f>
        <v/>
      </c>
      <c r="R149" s="43" t="str">
        <f aca="false">IF($A149="","",IF($T148&lt;=0.005,0,MIN('Debt Snowball Calculator'!$F$17,$T148+S149)+IF('Debt Snowball Calculator'!$H$17=$D149,MIN($C149,MAX($T148-(MIN('Debt Snowball Calculator'!$F$17,$T148+S149)-S149),0)),0)))</f>
        <v/>
      </c>
      <c r="S149" s="43" t="str">
        <f aca="false">IF($A149="","",$T148*('Debt Snowball Calculator'!$E$17/12))</f>
        <v/>
      </c>
      <c r="T149" s="43" t="str">
        <f aca="false">IF($A149="","",MAX($T148-(R149-S149),0))</f>
        <v/>
      </c>
      <c r="U149" s="43" t="str">
        <f aca="false">IF($A149="","",IF($W148&lt;=0.005,0,MIN('Debt Snowball Calculator'!$F$18,$W148+V149)+IF('Debt Snowball Calculator'!$H$18=$D149,MIN($C149,MAX($W148-(MIN('Debt Snowball Calculator'!$F$18,$W148+V149)-V149),0)),0)))</f>
        <v/>
      </c>
      <c r="V149" s="43" t="str">
        <f aca="false">IF($A149="","",$W148*('Debt Snowball Calculator'!$E$18/12))</f>
        <v/>
      </c>
      <c r="W149" s="43" t="str">
        <f aca="false">IF($A149="","",MAX($W148-(U149-V149),0))</f>
        <v/>
      </c>
      <c r="X149" s="43" t="str">
        <f aca="false">IF($A149="","",IF($Z148&lt;=0.005,0,MIN('Debt Snowball Calculator'!$F$19,$Z148+Y149)+IF('Debt Snowball Calculator'!$H$19=$D149,MIN($C149,MAX($Z148-(MIN('Debt Snowball Calculator'!$F$19,$Z148+Y149)-Y149),0)),0)))</f>
        <v/>
      </c>
      <c r="Y149" s="43" t="str">
        <f aca="false">IF($A149="","",$Z148*('Debt Snowball Calculator'!$E$19/12))</f>
        <v/>
      </c>
      <c r="Z149" s="43" t="str">
        <f aca="false">IF($A149="","",MAX($Z148-(X149-Y149),0))</f>
        <v/>
      </c>
      <c r="AA149" s="43" t="str">
        <f aca="false">IF($A149="","",IF($AC148&lt;=0.005,0,MIN('Debt Snowball Calculator'!$F$20,$AC148+AB149)+IF('Debt Snowball Calculator'!$H$20=$D149,MIN($C149,MAX($AC148-(MIN('Debt Snowball Calculator'!$F$20,$AC148+AB149)-AB149),0)),0)))</f>
        <v/>
      </c>
      <c r="AB149" s="43" t="str">
        <f aca="false">IF($A149="","",$AC148*('Debt Snowball Calculator'!$E$20/12))</f>
        <v/>
      </c>
      <c r="AC149" s="43" t="str">
        <f aca="false">IF($A149="","",MAX($AC148-(AA149-AB149),0))</f>
        <v/>
      </c>
      <c r="AD149" s="43" t="str">
        <f aca="false">IF($A149="","",IF($AF148&lt;=0.005,0,MIN('Debt Snowball Calculator'!$F$21,$AF148+AE149)+IF('Debt Snowball Calculator'!$H$21=$D149,MIN($C149,MAX($AF148-(MIN('Debt Snowball Calculator'!$F$21,$AF148+AE149)-AE149),0)),0)))</f>
        <v/>
      </c>
      <c r="AE149" s="43" t="str">
        <f aca="false">IF($A149="","",$AF148*('Debt Snowball Calculator'!$E$21/12))</f>
        <v/>
      </c>
      <c r="AF149" s="43" t="str">
        <f aca="false">IF($A149="","",MAX($AF148-(AD149-AE149),0))</f>
        <v/>
      </c>
      <c r="AG149" s="43" t="str">
        <f aca="false">IF($A149="","",IF($AI148&lt;=0.005,0,MIN('Debt Snowball Calculator'!$F$22,$AI148+AH149)+IF('Debt Snowball Calculator'!$H$22=$D149,MIN($C149,MAX($AI148-(MIN('Debt Snowball Calculator'!$F$22,$AI148+AH149)-AH149),0)),0)))</f>
        <v/>
      </c>
      <c r="AH149" s="43" t="str">
        <f aca="false">IF($A149="","",$AI148*('Debt Snowball Calculator'!$E$22/12))</f>
        <v/>
      </c>
      <c r="AI149" s="43" t="str">
        <f aca="false">IF($A149="","",MAX($AI148-(AG149-AH149),0))</f>
        <v/>
      </c>
      <c r="AJ149" s="43" t="str">
        <f aca="false">IF($A149="","",F149+I149+L149+O149+R149+U149+X149+AA149+AD149+AG149)</f>
        <v/>
      </c>
      <c r="AK149" s="43" t="str">
        <f aca="false">IF($A149="","",G149+J149+M149+P149+S149+V149+Y149+AB149+AE149+AH149)</f>
        <v/>
      </c>
      <c r="AL149" s="43" t="str">
        <f aca="false">IF($A149="","",H149+K149+N149+Q149+T149+W149+Z149+AC149+AF149+AI149)</f>
        <v/>
      </c>
    </row>
    <row r="150" customFormat="false" ht="15" hidden="false" customHeight="false" outlineLevel="0" collapsed="false">
      <c r="A150" s="39" t="str">
        <f aca="false">IF($A149="","",IF(AND(ISNUMBER($AL149),$AL149&gt;0.005),$A149+1,""))</f>
        <v/>
      </c>
      <c r="B150" s="40" t="str">
        <f aca="false">IF($A150="","",EDATE('Debt Snowball Calculator'!$C$8,$A150-1))</f>
        <v/>
      </c>
      <c r="C150" s="44" t="str">
        <f aca="false">IF($A150="","",'Debt Snowball Calculator'!$C$7+IF($H149&lt;=0.005,'Debt Snowball Calculator'!$F$13,0)+IF($K149&lt;=0.005,'Debt Snowball Calculator'!$F$14,0)+IF($N149&lt;=0.005,'Debt Snowball Calculator'!$F$15,0)+IF($Q149&lt;=0.005,'Debt Snowball Calculator'!$F$16,0)+IF($T149&lt;=0.005,'Debt Snowball Calculator'!$F$17,0)+IF($W149&lt;=0.005,'Debt Snowball Calculator'!$F$18,0)+IF($Z149&lt;=0.005,'Debt Snowball Calculator'!$F$19,0)+IF($AC149&lt;=0.005,'Debt Snowball Calculator'!$F$20,0)+IF($AF149&lt;=0.005,'Debt Snowball Calculator'!$F$21,0)+IF($AI149&lt;=0.005,'Debt Snowball Calculator'!$F$22,0))</f>
        <v/>
      </c>
      <c r="D150" s="39" t="str">
        <f aca="false">IF($A150="","",MIN(IF($H149&lt;=0.005,99999,'Debt Snowball Calculator'!$H$13),IF($K149&lt;=0.005,99999,'Debt Snowball Calculator'!$H$14),IF($N149&lt;=0.005,99999,'Debt Snowball Calculator'!$H$15),IF($Q149&lt;=0.005,99999,'Debt Snowball Calculator'!$H$16),IF($T149&lt;=0.005,99999,'Debt Snowball Calculator'!$H$17),IF($W149&lt;=0.005,99999,'Debt Snowball Calculator'!$H$18),IF($Z149&lt;=0.005,99999,'Debt Snowball Calculator'!$H$19),IF($AC149&lt;=0.005,99999,'Debt Snowball Calculator'!$H$20),IF($AF149&lt;=0.005,99999,'Debt Snowball Calculator'!$H$21),IF($AI149&lt;=0.005,99999,'Debt Snowball Calculator'!$H$22)))</f>
        <v/>
      </c>
      <c r="E150" s="17" t="str">
        <f aca="false">IF($A150="","",IF($D150&gt;=99999,"— All Paid Off —",INDEX('Debt Snowball Calculator'!$C$13:$C$22,MATCH($D150,'Debt Snowball Calculator'!$H$13:$H$22,0))))</f>
        <v/>
      </c>
      <c r="F150" s="44" t="str">
        <f aca="false">IF($A150="","",IF($H149&lt;=0.005,0,MIN('Debt Snowball Calculator'!$F$13,$H149+G150)+IF('Debt Snowball Calculator'!$H$13=$D150,MIN($C150,MAX($H149-(MIN('Debt Snowball Calculator'!$F$13,$H149+G150)-G150),0)),0)))</f>
        <v/>
      </c>
      <c r="G150" s="44" t="str">
        <f aca="false">IF($A150="","",$H149*('Debt Snowball Calculator'!$E$13/12))</f>
        <v/>
      </c>
      <c r="H150" s="44" t="str">
        <f aca="false">IF($A150="","",MAX($H149-(F150-G150),0))</f>
        <v/>
      </c>
      <c r="I150" s="44" t="str">
        <f aca="false">IF($A150="","",IF($K149&lt;=0.005,0,MIN('Debt Snowball Calculator'!$F$14,$K149+J150)+IF('Debt Snowball Calculator'!$H$14=$D150,MIN($C150,MAX($K149-(MIN('Debt Snowball Calculator'!$F$14,$K149+J150)-J150),0)),0)))</f>
        <v/>
      </c>
      <c r="J150" s="44" t="str">
        <f aca="false">IF($A150="","",$K149*('Debt Snowball Calculator'!$E$14/12))</f>
        <v/>
      </c>
      <c r="K150" s="44" t="str">
        <f aca="false">IF($A150="","",MAX($K149-(I150-J150),0))</f>
        <v/>
      </c>
      <c r="L150" s="44" t="str">
        <f aca="false">IF($A150="","",IF($N149&lt;=0.005,0,MIN('Debt Snowball Calculator'!$F$15,$N149+M150)+IF('Debt Snowball Calculator'!$H$15=$D150,MIN($C150,MAX($N149-(MIN('Debt Snowball Calculator'!$F$15,$N149+M150)-M150),0)),0)))</f>
        <v/>
      </c>
      <c r="M150" s="44" t="str">
        <f aca="false">IF($A150="","",$N149*('Debt Snowball Calculator'!$E$15/12))</f>
        <v/>
      </c>
      <c r="N150" s="44" t="str">
        <f aca="false">IF($A150="","",MAX($N149-(L150-M150),0))</f>
        <v/>
      </c>
      <c r="O150" s="44" t="str">
        <f aca="false">IF($A150="","",IF($Q149&lt;=0.005,0,MIN('Debt Snowball Calculator'!$F$16,$Q149+P150)+IF('Debt Snowball Calculator'!$H$16=$D150,MIN($C150,MAX($Q149-(MIN('Debt Snowball Calculator'!$F$16,$Q149+P150)-P150),0)),0)))</f>
        <v/>
      </c>
      <c r="P150" s="44" t="str">
        <f aca="false">IF($A150="","",$Q149*('Debt Snowball Calculator'!$E$16/12))</f>
        <v/>
      </c>
      <c r="Q150" s="44" t="str">
        <f aca="false">IF($A150="","",MAX($Q149-(O150-P150),0))</f>
        <v/>
      </c>
      <c r="R150" s="44" t="str">
        <f aca="false">IF($A150="","",IF($T149&lt;=0.005,0,MIN('Debt Snowball Calculator'!$F$17,$T149+S150)+IF('Debt Snowball Calculator'!$H$17=$D150,MIN($C150,MAX($T149-(MIN('Debt Snowball Calculator'!$F$17,$T149+S150)-S150),0)),0)))</f>
        <v/>
      </c>
      <c r="S150" s="44" t="str">
        <f aca="false">IF($A150="","",$T149*('Debt Snowball Calculator'!$E$17/12))</f>
        <v/>
      </c>
      <c r="T150" s="44" t="str">
        <f aca="false">IF($A150="","",MAX($T149-(R150-S150),0))</f>
        <v/>
      </c>
      <c r="U150" s="44" t="str">
        <f aca="false">IF($A150="","",IF($W149&lt;=0.005,0,MIN('Debt Snowball Calculator'!$F$18,$W149+V150)+IF('Debt Snowball Calculator'!$H$18=$D150,MIN($C150,MAX($W149-(MIN('Debt Snowball Calculator'!$F$18,$W149+V150)-V150),0)),0)))</f>
        <v/>
      </c>
      <c r="V150" s="44" t="str">
        <f aca="false">IF($A150="","",$W149*('Debt Snowball Calculator'!$E$18/12))</f>
        <v/>
      </c>
      <c r="W150" s="44" t="str">
        <f aca="false">IF($A150="","",MAX($W149-(U150-V150),0))</f>
        <v/>
      </c>
      <c r="X150" s="44" t="str">
        <f aca="false">IF($A150="","",IF($Z149&lt;=0.005,0,MIN('Debt Snowball Calculator'!$F$19,$Z149+Y150)+IF('Debt Snowball Calculator'!$H$19=$D150,MIN($C150,MAX($Z149-(MIN('Debt Snowball Calculator'!$F$19,$Z149+Y150)-Y150),0)),0)))</f>
        <v/>
      </c>
      <c r="Y150" s="44" t="str">
        <f aca="false">IF($A150="","",$Z149*('Debt Snowball Calculator'!$E$19/12))</f>
        <v/>
      </c>
      <c r="Z150" s="44" t="str">
        <f aca="false">IF($A150="","",MAX($Z149-(X150-Y150),0))</f>
        <v/>
      </c>
      <c r="AA150" s="44" t="str">
        <f aca="false">IF($A150="","",IF($AC149&lt;=0.005,0,MIN('Debt Snowball Calculator'!$F$20,$AC149+AB150)+IF('Debt Snowball Calculator'!$H$20=$D150,MIN($C150,MAX($AC149-(MIN('Debt Snowball Calculator'!$F$20,$AC149+AB150)-AB150),0)),0)))</f>
        <v/>
      </c>
      <c r="AB150" s="44" t="str">
        <f aca="false">IF($A150="","",$AC149*('Debt Snowball Calculator'!$E$20/12))</f>
        <v/>
      </c>
      <c r="AC150" s="44" t="str">
        <f aca="false">IF($A150="","",MAX($AC149-(AA150-AB150),0))</f>
        <v/>
      </c>
      <c r="AD150" s="44" t="str">
        <f aca="false">IF($A150="","",IF($AF149&lt;=0.005,0,MIN('Debt Snowball Calculator'!$F$21,$AF149+AE150)+IF('Debt Snowball Calculator'!$H$21=$D150,MIN($C150,MAX($AF149-(MIN('Debt Snowball Calculator'!$F$21,$AF149+AE150)-AE150),0)),0)))</f>
        <v/>
      </c>
      <c r="AE150" s="44" t="str">
        <f aca="false">IF($A150="","",$AF149*('Debt Snowball Calculator'!$E$21/12))</f>
        <v/>
      </c>
      <c r="AF150" s="44" t="str">
        <f aca="false">IF($A150="","",MAX($AF149-(AD150-AE150),0))</f>
        <v/>
      </c>
      <c r="AG150" s="44" t="str">
        <f aca="false">IF($A150="","",IF($AI149&lt;=0.005,0,MIN('Debt Snowball Calculator'!$F$22,$AI149+AH150)+IF('Debt Snowball Calculator'!$H$22=$D150,MIN($C150,MAX($AI149-(MIN('Debt Snowball Calculator'!$F$22,$AI149+AH150)-AH150),0)),0)))</f>
        <v/>
      </c>
      <c r="AH150" s="44" t="str">
        <f aca="false">IF($A150="","",$AI149*('Debt Snowball Calculator'!$E$22/12))</f>
        <v/>
      </c>
      <c r="AI150" s="44" t="str">
        <f aca="false">IF($A150="","",MAX($AI149-(AG150-AH150),0))</f>
        <v/>
      </c>
      <c r="AJ150" s="44" t="str">
        <f aca="false">IF($A150="","",F150+I150+L150+O150+R150+U150+X150+AA150+AD150+AG150)</f>
        <v/>
      </c>
      <c r="AK150" s="44" t="str">
        <f aca="false">IF($A150="","",G150+J150+M150+P150+S150+V150+Y150+AB150+AE150+AH150)</f>
        <v/>
      </c>
      <c r="AL150" s="44" t="str">
        <f aca="false">IF($A150="","",H150+K150+N150+Q150+T150+W150+Z150+AC150+AF150+AI150)</f>
        <v/>
      </c>
    </row>
    <row r="151" customFormat="false" ht="15" hidden="false" customHeight="false" outlineLevel="0" collapsed="false">
      <c r="A151" s="36" t="str">
        <f aca="false">IF($A150="","",IF(AND(ISNUMBER($AL150),$AL150&gt;0.005),$A150+1,""))</f>
        <v/>
      </c>
      <c r="B151" s="37" t="str">
        <f aca="false">IF($A151="","",EDATE('Debt Snowball Calculator'!$C$8,$A151-1))</f>
        <v/>
      </c>
      <c r="C151" s="43" t="str">
        <f aca="false">IF($A151="","",'Debt Snowball Calculator'!$C$7+IF($H150&lt;=0.005,'Debt Snowball Calculator'!$F$13,0)+IF($K150&lt;=0.005,'Debt Snowball Calculator'!$F$14,0)+IF($N150&lt;=0.005,'Debt Snowball Calculator'!$F$15,0)+IF($Q150&lt;=0.005,'Debt Snowball Calculator'!$F$16,0)+IF($T150&lt;=0.005,'Debt Snowball Calculator'!$F$17,0)+IF($W150&lt;=0.005,'Debt Snowball Calculator'!$F$18,0)+IF($Z150&lt;=0.005,'Debt Snowball Calculator'!$F$19,0)+IF($AC150&lt;=0.005,'Debt Snowball Calculator'!$F$20,0)+IF($AF150&lt;=0.005,'Debt Snowball Calculator'!$F$21,0)+IF($AI150&lt;=0.005,'Debt Snowball Calculator'!$F$22,0))</f>
        <v/>
      </c>
      <c r="D151" s="36" t="str">
        <f aca="false">IF($A151="","",MIN(IF($H150&lt;=0.005,99999,'Debt Snowball Calculator'!$H$13),IF($K150&lt;=0.005,99999,'Debt Snowball Calculator'!$H$14),IF($N150&lt;=0.005,99999,'Debt Snowball Calculator'!$H$15),IF($Q150&lt;=0.005,99999,'Debt Snowball Calculator'!$H$16),IF($T150&lt;=0.005,99999,'Debt Snowball Calculator'!$H$17),IF($W150&lt;=0.005,99999,'Debt Snowball Calculator'!$H$18),IF($Z150&lt;=0.005,99999,'Debt Snowball Calculator'!$H$19),IF($AC150&lt;=0.005,99999,'Debt Snowball Calculator'!$H$20),IF($AF150&lt;=0.005,99999,'Debt Snowball Calculator'!$H$21),IF($AI150&lt;=0.005,99999,'Debt Snowball Calculator'!$H$22)))</f>
        <v/>
      </c>
      <c r="E151" s="10" t="str">
        <f aca="false">IF($A151="","",IF($D151&gt;=99999,"— All Paid Off —",INDEX('Debt Snowball Calculator'!$C$13:$C$22,MATCH($D151,'Debt Snowball Calculator'!$H$13:$H$22,0))))</f>
        <v/>
      </c>
      <c r="F151" s="43" t="str">
        <f aca="false">IF($A151="","",IF($H150&lt;=0.005,0,MIN('Debt Snowball Calculator'!$F$13,$H150+G151)+IF('Debt Snowball Calculator'!$H$13=$D151,MIN($C151,MAX($H150-(MIN('Debt Snowball Calculator'!$F$13,$H150+G151)-G151),0)),0)))</f>
        <v/>
      </c>
      <c r="G151" s="43" t="str">
        <f aca="false">IF($A151="","",$H150*('Debt Snowball Calculator'!$E$13/12))</f>
        <v/>
      </c>
      <c r="H151" s="43" t="str">
        <f aca="false">IF($A151="","",MAX($H150-(F151-G151),0))</f>
        <v/>
      </c>
      <c r="I151" s="43" t="str">
        <f aca="false">IF($A151="","",IF($K150&lt;=0.005,0,MIN('Debt Snowball Calculator'!$F$14,$K150+J151)+IF('Debt Snowball Calculator'!$H$14=$D151,MIN($C151,MAX($K150-(MIN('Debt Snowball Calculator'!$F$14,$K150+J151)-J151),0)),0)))</f>
        <v/>
      </c>
      <c r="J151" s="43" t="str">
        <f aca="false">IF($A151="","",$K150*('Debt Snowball Calculator'!$E$14/12))</f>
        <v/>
      </c>
      <c r="K151" s="43" t="str">
        <f aca="false">IF($A151="","",MAX($K150-(I151-J151),0))</f>
        <v/>
      </c>
      <c r="L151" s="43" t="str">
        <f aca="false">IF($A151="","",IF($N150&lt;=0.005,0,MIN('Debt Snowball Calculator'!$F$15,$N150+M151)+IF('Debt Snowball Calculator'!$H$15=$D151,MIN($C151,MAX($N150-(MIN('Debt Snowball Calculator'!$F$15,$N150+M151)-M151),0)),0)))</f>
        <v/>
      </c>
      <c r="M151" s="43" t="str">
        <f aca="false">IF($A151="","",$N150*('Debt Snowball Calculator'!$E$15/12))</f>
        <v/>
      </c>
      <c r="N151" s="43" t="str">
        <f aca="false">IF($A151="","",MAX($N150-(L151-M151),0))</f>
        <v/>
      </c>
      <c r="O151" s="43" t="str">
        <f aca="false">IF($A151="","",IF($Q150&lt;=0.005,0,MIN('Debt Snowball Calculator'!$F$16,$Q150+P151)+IF('Debt Snowball Calculator'!$H$16=$D151,MIN($C151,MAX($Q150-(MIN('Debt Snowball Calculator'!$F$16,$Q150+P151)-P151),0)),0)))</f>
        <v/>
      </c>
      <c r="P151" s="43" t="str">
        <f aca="false">IF($A151="","",$Q150*('Debt Snowball Calculator'!$E$16/12))</f>
        <v/>
      </c>
      <c r="Q151" s="43" t="str">
        <f aca="false">IF($A151="","",MAX($Q150-(O151-P151),0))</f>
        <v/>
      </c>
      <c r="R151" s="43" t="str">
        <f aca="false">IF($A151="","",IF($T150&lt;=0.005,0,MIN('Debt Snowball Calculator'!$F$17,$T150+S151)+IF('Debt Snowball Calculator'!$H$17=$D151,MIN($C151,MAX($T150-(MIN('Debt Snowball Calculator'!$F$17,$T150+S151)-S151),0)),0)))</f>
        <v/>
      </c>
      <c r="S151" s="43" t="str">
        <f aca="false">IF($A151="","",$T150*('Debt Snowball Calculator'!$E$17/12))</f>
        <v/>
      </c>
      <c r="T151" s="43" t="str">
        <f aca="false">IF($A151="","",MAX($T150-(R151-S151),0))</f>
        <v/>
      </c>
      <c r="U151" s="43" t="str">
        <f aca="false">IF($A151="","",IF($W150&lt;=0.005,0,MIN('Debt Snowball Calculator'!$F$18,$W150+V151)+IF('Debt Snowball Calculator'!$H$18=$D151,MIN($C151,MAX($W150-(MIN('Debt Snowball Calculator'!$F$18,$W150+V151)-V151),0)),0)))</f>
        <v/>
      </c>
      <c r="V151" s="43" t="str">
        <f aca="false">IF($A151="","",$W150*('Debt Snowball Calculator'!$E$18/12))</f>
        <v/>
      </c>
      <c r="W151" s="43" t="str">
        <f aca="false">IF($A151="","",MAX($W150-(U151-V151),0))</f>
        <v/>
      </c>
      <c r="X151" s="43" t="str">
        <f aca="false">IF($A151="","",IF($Z150&lt;=0.005,0,MIN('Debt Snowball Calculator'!$F$19,$Z150+Y151)+IF('Debt Snowball Calculator'!$H$19=$D151,MIN($C151,MAX($Z150-(MIN('Debt Snowball Calculator'!$F$19,$Z150+Y151)-Y151),0)),0)))</f>
        <v/>
      </c>
      <c r="Y151" s="43" t="str">
        <f aca="false">IF($A151="","",$Z150*('Debt Snowball Calculator'!$E$19/12))</f>
        <v/>
      </c>
      <c r="Z151" s="43" t="str">
        <f aca="false">IF($A151="","",MAX($Z150-(X151-Y151),0))</f>
        <v/>
      </c>
      <c r="AA151" s="43" t="str">
        <f aca="false">IF($A151="","",IF($AC150&lt;=0.005,0,MIN('Debt Snowball Calculator'!$F$20,$AC150+AB151)+IF('Debt Snowball Calculator'!$H$20=$D151,MIN($C151,MAX($AC150-(MIN('Debt Snowball Calculator'!$F$20,$AC150+AB151)-AB151),0)),0)))</f>
        <v/>
      </c>
      <c r="AB151" s="43" t="str">
        <f aca="false">IF($A151="","",$AC150*('Debt Snowball Calculator'!$E$20/12))</f>
        <v/>
      </c>
      <c r="AC151" s="43" t="str">
        <f aca="false">IF($A151="","",MAX($AC150-(AA151-AB151),0))</f>
        <v/>
      </c>
      <c r="AD151" s="43" t="str">
        <f aca="false">IF($A151="","",IF($AF150&lt;=0.005,0,MIN('Debt Snowball Calculator'!$F$21,$AF150+AE151)+IF('Debt Snowball Calculator'!$H$21=$D151,MIN($C151,MAX($AF150-(MIN('Debt Snowball Calculator'!$F$21,$AF150+AE151)-AE151),0)),0)))</f>
        <v/>
      </c>
      <c r="AE151" s="43" t="str">
        <f aca="false">IF($A151="","",$AF150*('Debt Snowball Calculator'!$E$21/12))</f>
        <v/>
      </c>
      <c r="AF151" s="43" t="str">
        <f aca="false">IF($A151="","",MAX($AF150-(AD151-AE151),0))</f>
        <v/>
      </c>
      <c r="AG151" s="43" t="str">
        <f aca="false">IF($A151="","",IF($AI150&lt;=0.005,0,MIN('Debt Snowball Calculator'!$F$22,$AI150+AH151)+IF('Debt Snowball Calculator'!$H$22=$D151,MIN($C151,MAX($AI150-(MIN('Debt Snowball Calculator'!$F$22,$AI150+AH151)-AH151),0)),0)))</f>
        <v/>
      </c>
      <c r="AH151" s="43" t="str">
        <f aca="false">IF($A151="","",$AI150*('Debt Snowball Calculator'!$E$22/12))</f>
        <v/>
      </c>
      <c r="AI151" s="43" t="str">
        <f aca="false">IF($A151="","",MAX($AI150-(AG151-AH151),0))</f>
        <v/>
      </c>
      <c r="AJ151" s="43" t="str">
        <f aca="false">IF($A151="","",F151+I151+L151+O151+R151+U151+X151+AA151+AD151+AG151)</f>
        <v/>
      </c>
      <c r="AK151" s="43" t="str">
        <f aca="false">IF($A151="","",G151+J151+M151+P151+S151+V151+Y151+AB151+AE151+AH151)</f>
        <v/>
      </c>
      <c r="AL151" s="43" t="str">
        <f aca="false">IF($A151="","",H151+K151+N151+Q151+T151+W151+Z151+AC151+AF151+AI151)</f>
        <v/>
      </c>
    </row>
    <row r="152" customFormat="false" ht="15" hidden="false" customHeight="false" outlineLevel="0" collapsed="false">
      <c r="A152" s="39" t="str">
        <f aca="false">IF($A151="","",IF(AND(ISNUMBER($AL151),$AL151&gt;0.005),$A151+1,""))</f>
        <v/>
      </c>
      <c r="B152" s="40" t="str">
        <f aca="false">IF($A152="","",EDATE('Debt Snowball Calculator'!$C$8,$A152-1))</f>
        <v/>
      </c>
      <c r="C152" s="44" t="str">
        <f aca="false">IF($A152="","",'Debt Snowball Calculator'!$C$7+IF($H151&lt;=0.005,'Debt Snowball Calculator'!$F$13,0)+IF($K151&lt;=0.005,'Debt Snowball Calculator'!$F$14,0)+IF($N151&lt;=0.005,'Debt Snowball Calculator'!$F$15,0)+IF($Q151&lt;=0.005,'Debt Snowball Calculator'!$F$16,0)+IF($T151&lt;=0.005,'Debt Snowball Calculator'!$F$17,0)+IF($W151&lt;=0.005,'Debt Snowball Calculator'!$F$18,0)+IF($Z151&lt;=0.005,'Debt Snowball Calculator'!$F$19,0)+IF($AC151&lt;=0.005,'Debt Snowball Calculator'!$F$20,0)+IF($AF151&lt;=0.005,'Debt Snowball Calculator'!$F$21,0)+IF($AI151&lt;=0.005,'Debt Snowball Calculator'!$F$22,0))</f>
        <v/>
      </c>
      <c r="D152" s="39" t="str">
        <f aca="false">IF($A152="","",MIN(IF($H151&lt;=0.005,99999,'Debt Snowball Calculator'!$H$13),IF($K151&lt;=0.005,99999,'Debt Snowball Calculator'!$H$14),IF($N151&lt;=0.005,99999,'Debt Snowball Calculator'!$H$15),IF($Q151&lt;=0.005,99999,'Debt Snowball Calculator'!$H$16),IF($T151&lt;=0.005,99999,'Debt Snowball Calculator'!$H$17),IF($W151&lt;=0.005,99999,'Debt Snowball Calculator'!$H$18),IF($Z151&lt;=0.005,99999,'Debt Snowball Calculator'!$H$19),IF($AC151&lt;=0.005,99999,'Debt Snowball Calculator'!$H$20),IF($AF151&lt;=0.005,99999,'Debt Snowball Calculator'!$H$21),IF($AI151&lt;=0.005,99999,'Debt Snowball Calculator'!$H$22)))</f>
        <v/>
      </c>
      <c r="E152" s="17" t="str">
        <f aca="false">IF($A152="","",IF($D152&gt;=99999,"— All Paid Off —",INDEX('Debt Snowball Calculator'!$C$13:$C$22,MATCH($D152,'Debt Snowball Calculator'!$H$13:$H$22,0))))</f>
        <v/>
      </c>
      <c r="F152" s="44" t="str">
        <f aca="false">IF($A152="","",IF($H151&lt;=0.005,0,MIN('Debt Snowball Calculator'!$F$13,$H151+G152)+IF('Debt Snowball Calculator'!$H$13=$D152,MIN($C152,MAX($H151-(MIN('Debt Snowball Calculator'!$F$13,$H151+G152)-G152),0)),0)))</f>
        <v/>
      </c>
      <c r="G152" s="44" t="str">
        <f aca="false">IF($A152="","",$H151*('Debt Snowball Calculator'!$E$13/12))</f>
        <v/>
      </c>
      <c r="H152" s="44" t="str">
        <f aca="false">IF($A152="","",MAX($H151-(F152-G152),0))</f>
        <v/>
      </c>
      <c r="I152" s="44" t="str">
        <f aca="false">IF($A152="","",IF($K151&lt;=0.005,0,MIN('Debt Snowball Calculator'!$F$14,$K151+J152)+IF('Debt Snowball Calculator'!$H$14=$D152,MIN($C152,MAX($K151-(MIN('Debt Snowball Calculator'!$F$14,$K151+J152)-J152),0)),0)))</f>
        <v/>
      </c>
      <c r="J152" s="44" t="str">
        <f aca="false">IF($A152="","",$K151*('Debt Snowball Calculator'!$E$14/12))</f>
        <v/>
      </c>
      <c r="K152" s="44" t="str">
        <f aca="false">IF($A152="","",MAX($K151-(I152-J152),0))</f>
        <v/>
      </c>
      <c r="L152" s="44" t="str">
        <f aca="false">IF($A152="","",IF($N151&lt;=0.005,0,MIN('Debt Snowball Calculator'!$F$15,$N151+M152)+IF('Debt Snowball Calculator'!$H$15=$D152,MIN($C152,MAX($N151-(MIN('Debt Snowball Calculator'!$F$15,$N151+M152)-M152),0)),0)))</f>
        <v/>
      </c>
      <c r="M152" s="44" t="str">
        <f aca="false">IF($A152="","",$N151*('Debt Snowball Calculator'!$E$15/12))</f>
        <v/>
      </c>
      <c r="N152" s="44" t="str">
        <f aca="false">IF($A152="","",MAX($N151-(L152-M152),0))</f>
        <v/>
      </c>
      <c r="O152" s="44" t="str">
        <f aca="false">IF($A152="","",IF($Q151&lt;=0.005,0,MIN('Debt Snowball Calculator'!$F$16,$Q151+P152)+IF('Debt Snowball Calculator'!$H$16=$D152,MIN($C152,MAX($Q151-(MIN('Debt Snowball Calculator'!$F$16,$Q151+P152)-P152),0)),0)))</f>
        <v/>
      </c>
      <c r="P152" s="44" t="str">
        <f aca="false">IF($A152="","",$Q151*('Debt Snowball Calculator'!$E$16/12))</f>
        <v/>
      </c>
      <c r="Q152" s="44" t="str">
        <f aca="false">IF($A152="","",MAX($Q151-(O152-P152),0))</f>
        <v/>
      </c>
      <c r="R152" s="44" t="str">
        <f aca="false">IF($A152="","",IF($T151&lt;=0.005,0,MIN('Debt Snowball Calculator'!$F$17,$T151+S152)+IF('Debt Snowball Calculator'!$H$17=$D152,MIN($C152,MAX($T151-(MIN('Debt Snowball Calculator'!$F$17,$T151+S152)-S152),0)),0)))</f>
        <v/>
      </c>
      <c r="S152" s="44" t="str">
        <f aca="false">IF($A152="","",$T151*('Debt Snowball Calculator'!$E$17/12))</f>
        <v/>
      </c>
      <c r="T152" s="44" t="str">
        <f aca="false">IF($A152="","",MAX($T151-(R152-S152),0))</f>
        <v/>
      </c>
      <c r="U152" s="44" t="str">
        <f aca="false">IF($A152="","",IF($W151&lt;=0.005,0,MIN('Debt Snowball Calculator'!$F$18,$W151+V152)+IF('Debt Snowball Calculator'!$H$18=$D152,MIN($C152,MAX($W151-(MIN('Debt Snowball Calculator'!$F$18,$W151+V152)-V152),0)),0)))</f>
        <v/>
      </c>
      <c r="V152" s="44" t="str">
        <f aca="false">IF($A152="","",$W151*('Debt Snowball Calculator'!$E$18/12))</f>
        <v/>
      </c>
      <c r="W152" s="44" t="str">
        <f aca="false">IF($A152="","",MAX($W151-(U152-V152),0))</f>
        <v/>
      </c>
      <c r="X152" s="44" t="str">
        <f aca="false">IF($A152="","",IF($Z151&lt;=0.005,0,MIN('Debt Snowball Calculator'!$F$19,$Z151+Y152)+IF('Debt Snowball Calculator'!$H$19=$D152,MIN($C152,MAX($Z151-(MIN('Debt Snowball Calculator'!$F$19,$Z151+Y152)-Y152),0)),0)))</f>
        <v/>
      </c>
      <c r="Y152" s="44" t="str">
        <f aca="false">IF($A152="","",$Z151*('Debt Snowball Calculator'!$E$19/12))</f>
        <v/>
      </c>
      <c r="Z152" s="44" t="str">
        <f aca="false">IF($A152="","",MAX($Z151-(X152-Y152),0))</f>
        <v/>
      </c>
      <c r="AA152" s="44" t="str">
        <f aca="false">IF($A152="","",IF($AC151&lt;=0.005,0,MIN('Debt Snowball Calculator'!$F$20,$AC151+AB152)+IF('Debt Snowball Calculator'!$H$20=$D152,MIN($C152,MAX($AC151-(MIN('Debt Snowball Calculator'!$F$20,$AC151+AB152)-AB152),0)),0)))</f>
        <v/>
      </c>
      <c r="AB152" s="44" t="str">
        <f aca="false">IF($A152="","",$AC151*('Debt Snowball Calculator'!$E$20/12))</f>
        <v/>
      </c>
      <c r="AC152" s="44" t="str">
        <f aca="false">IF($A152="","",MAX($AC151-(AA152-AB152),0))</f>
        <v/>
      </c>
      <c r="AD152" s="44" t="str">
        <f aca="false">IF($A152="","",IF($AF151&lt;=0.005,0,MIN('Debt Snowball Calculator'!$F$21,$AF151+AE152)+IF('Debt Snowball Calculator'!$H$21=$D152,MIN($C152,MAX($AF151-(MIN('Debt Snowball Calculator'!$F$21,$AF151+AE152)-AE152),0)),0)))</f>
        <v/>
      </c>
      <c r="AE152" s="44" t="str">
        <f aca="false">IF($A152="","",$AF151*('Debt Snowball Calculator'!$E$21/12))</f>
        <v/>
      </c>
      <c r="AF152" s="44" t="str">
        <f aca="false">IF($A152="","",MAX($AF151-(AD152-AE152),0))</f>
        <v/>
      </c>
      <c r="AG152" s="44" t="str">
        <f aca="false">IF($A152="","",IF($AI151&lt;=0.005,0,MIN('Debt Snowball Calculator'!$F$22,$AI151+AH152)+IF('Debt Snowball Calculator'!$H$22=$D152,MIN($C152,MAX($AI151-(MIN('Debt Snowball Calculator'!$F$22,$AI151+AH152)-AH152),0)),0)))</f>
        <v/>
      </c>
      <c r="AH152" s="44" t="str">
        <f aca="false">IF($A152="","",$AI151*('Debt Snowball Calculator'!$E$22/12))</f>
        <v/>
      </c>
      <c r="AI152" s="44" t="str">
        <f aca="false">IF($A152="","",MAX($AI151-(AG152-AH152),0))</f>
        <v/>
      </c>
      <c r="AJ152" s="44" t="str">
        <f aca="false">IF($A152="","",F152+I152+L152+O152+R152+U152+X152+AA152+AD152+AG152)</f>
        <v/>
      </c>
      <c r="AK152" s="44" t="str">
        <f aca="false">IF($A152="","",G152+J152+M152+P152+S152+V152+Y152+AB152+AE152+AH152)</f>
        <v/>
      </c>
      <c r="AL152" s="44" t="str">
        <f aca="false">IF($A152="","",H152+K152+N152+Q152+T152+W152+Z152+AC152+AF152+AI152)</f>
        <v/>
      </c>
    </row>
    <row r="153" customFormat="false" ht="15" hidden="false" customHeight="false" outlineLevel="0" collapsed="false">
      <c r="A153" s="36" t="str">
        <f aca="false">IF($A152="","",IF(AND(ISNUMBER($AL152),$AL152&gt;0.005),$A152+1,""))</f>
        <v/>
      </c>
      <c r="B153" s="37" t="str">
        <f aca="false">IF($A153="","",EDATE('Debt Snowball Calculator'!$C$8,$A153-1))</f>
        <v/>
      </c>
      <c r="C153" s="43" t="str">
        <f aca="false">IF($A153="","",'Debt Snowball Calculator'!$C$7+IF($H152&lt;=0.005,'Debt Snowball Calculator'!$F$13,0)+IF($K152&lt;=0.005,'Debt Snowball Calculator'!$F$14,0)+IF($N152&lt;=0.005,'Debt Snowball Calculator'!$F$15,0)+IF($Q152&lt;=0.005,'Debt Snowball Calculator'!$F$16,0)+IF($T152&lt;=0.005,'Debt Snowball Calculator'!$F$17,0)+IF($W152&lt;=0.005,'Debt Snowball Calculator'!$F$18,0)+IF($Z152&lt;=0.005,'Debt Snowball Calculator'!$F$19,0)+IF($AC152&lt;=0.005,'Debt Snowball Calculator'!$F$20,0)+IF($AF152&lt;=0.005,'Debt Snowball Calculator'!$F$21,0)+IF($AI152&lt;=0.005,'Debt Snowball Calculator'!$F$22,0))</f>
        <v/>
      </c>
      <c r="D153" s="36" t="str">
        <f aca="false">IF($A153="","",MIN(IF($H152&lt;=0.005,99999,'Debt Snowball Calculator'!$H$13),IF($K152&lt;=0.005,99999,'Debt Snowball Calculator'!$H$14),IF($N152&lt;=0.005,99999,'Debt Snowball Calculator'!$H$15),IF($Q152&lt;=0.005,99999,'Debt Snowball Calculator'!$H$16),IF($T152&lt;=0.005,99999,'Debt Snowball Calculator'!$H$17),IF($W152&lt;=0.005,99999,'Debt Snowball Calculator'!$H$18),IF($Z152&lt;=0.005,99999,'Debt Snowball Calculator'!$H$19),IF($AC152&lt;=0.005,99999,'Debt Snowball Calculator'!$H$20),IF($AF152&lt;=0.005,99999,'Debt Snowball Calculator'!$H$21),IF($AI152&lt;=0.005,99999,'Debt Snowball Calculator'!$H$22)))</f>
        <v/>
      </c>
      <c r="E153" s="10" t="str">
        <f aca="false">IF($A153="","",IF($D153&gt;=99999,"— All Paid Off —",INDEX('Debt Snowball Calculator'!$C$13:$C$22,MATCH($D153,'Debt Snowball Calculator'!$H$13:$H$22,0))))</f>
        <v/>
      </c>
      <c r="F153" s="43" t="str">
        <f aca="false">IF($A153="","",IF($H152&lt;=0.005,0,MIN('Debt Snowball Calculator'!$F$13,$H152+G153)+IF('Debt Snowball Calculator'!$H$13=$D153,MIN($C153,MAX($H152-(MIN('Debt Snowball Calculator'!$F$13,$H152+G153)-G153),0)),0)))</f>
        <v/>
      </c>
      <c r="G153" s="43" t="str">
        <f aca="false">IF($A153="","",$H152*('Debt Snowball Calculator'!$E$13/12))</f>
        <v/>
      </c>
      <c r="H153" s="43" t="str">
        <f aca="false">IF($A153="","",MAX($H152-(F153-G153),0))</f>
        <v/>
      </c>
      <c r="I153" s="43" t="str">
        <f aca="false">IF($A153="","",IF($K152&lt;=0.005,0,MIN('Debt Snowball Calculator'!$F$14,$K152+J153)+IF('Debt Snowball Calculator'!$H$14=$D153,MIN($C153,MAX($K152-(MIN('Debt Snowball Calculator'!$F$14,$K152+J153)-J153),0)),0)))</f>
        <v/>
      </c>
      <c r="J153" s="43" t="str">
        <f aca="false">IF($A153="","",$K152*('Debt Snowball Calculator'!$E$14/12))</f>
        <v/>
      </c>
      <c r="K153" s="43" t="str">
        <f aca="false">IF($A153="","",MAX($K152-(I153-J153),0))</f>
        <v/>
      </c>
      <c r="L153" s="43" t="str">
        <f aca="false">IF($A153="","",IF($N152&lt;=0.005,0,MIN('Debt Snowball Calculator'!$F$15,$N152+M153)+IF('Debt Snowball Calculator'!$H$15=$D153,MIN($C153,MAX($N152-(MIN('Debt Snowball Calculator'!$F$15,$N152+M153)-M153),0)),0)))</f>
        <v/>
      </c>
      <c r="M153" s="43" t="str">
        <f aca="false">IF($A153="","",$N152*('Debt Snowball Calculator'!$E$15/12))</f>
        <v/>
      </c>
      <c r="N153" s="43" t="str">
        <f aca="false">IF($A153="","",MAX($N152-(L153-M153),0))</f>
        <v/>
      </c>
      <c r="O153" s="43" t="str">
        <f aca="false">IF($A153="","",IF($Q152&lt;=0.005,0,MIN('Debt Snowball Calculator'!$F$16,$Q152+P153)+IF('Debt Snowball Calculator'!$H$16=$D153,MIN($C153,MAX($Q152-(MIN('Debt Snowball Calculator'!$F$16,$Q152+P153)-P153),0)),0)))</f>
        <v/>
      </c>
      <c r="P153" s="43" t="str">
        <f aca="false">IF($A153="","",$Q152*('Debt Snowball Calculator'!$E$16/12))</f>
        <v/>
      </c>
      <c r="Q153" s="43" t="str">
        <f aca="false">IF($A153="","",MAX($Q152-(O153-P153),0))</f>
        <v/>
      </c>
      <c r="R153" s="43" t="str">
        <f aca="false">IF($A153="","",IF($T152&lt;=0.005,0,MIN('Debt Snowball Calculator'!$F$17,$T152+S153)+IF('Debt Snowball Calculator'!$H$17=$D153,MIN($C153,MAX($T152-(MIN('Debt Snowball Calculator'!$F$17,$T152+S153)-S153),0)),0)))</f>
        <v/>
      </c>
      <c r="S153" s="43" t="str">
        <f aca="false">IF($A153="","",$T152*('Debt Snowball Calculator'!$E$17/12))</f>
        <v/>
      </c>
      <c r="T153" s="43" t="str">
        <f aca="false">IF($A153="","",MAX($T152-(R153-S153),0))</f>
        <v/>
      </c>
      <c r="U153" s="43" t="str">
        <f aca="false">IF($A153="","",IF($W152&lt;=0.005,0,MIN('Debt Snowball Calculator'!$F$18,$W152+V153)+IF('Debt Snowball Calculator'!$H$18=$D153,MIN($C153,MAX($W152-(MIN('Debt Snowball Calculator'!$F$18,$W152+V153)-V153),0)),0)))</f>
        <v/>
      </c>
      <c r="V153" s="43" t="str">
        <f aca="false">IF($A153="","",$W152*('Debt Snowball Calculator'!$E$18/12))</f>
        <v/>
      </c>
      <c r="W153" s="43" t="str">
        <f aca="false">IF($A153="","",MAX($W152-(U153-V153),0))</f>
        <v/>
      </c>
      <c r="X153" s="43" t="str">
        <f aca="false">IF($A153="","",IF($Z152&lt;=0.005,0,MIN('Debt Snowball Calculator'!$F$19,$Z152+Y153)+IF('Debt Snowball Calculator'!$H$19=$D153,MIN($C153,MAX($Z152-(MIN('Debt Snowball Calculator'!$F$19,$Z152+Y153)-Y153),0)),0)))</f>
        <v/>
      </c>
      <c r="Y153" s="43" t="str">
        <f aca="false">IF($A153="","",$Z152*('Debt Snowball Calculator'!$E$19/12))</f>
        <v/>
      </c>
      <c r="Z153" s="43" t="str">
        <f aca="false">IF($A153="","",MAX($Z152-(X153-Y153),0))</f>
        <v/>
      </c>
      <c r="AA153" s="43" t="str">
        <f aca="false">IF($A153="","",IF($AC152&lt;=0.005,0,MIN('Debt Snowball Calculator'!$F$20,$AC152+AB153)+IF('Debt Snowball Calculator'!$H$20=$D153,MIN($C153,MAX($AC152-(MIN('Debt Snowball Calculator'!$F$20,$AC152+AB153)-AB153),0)),0)))</f>
        <v/>
      </c>
      <c r="AB153" s="43" t="str">
        <f aca="false">IF($A153="","",$AC152*('Debt Snowball Calculator'!$E$20/12))</f>
        <v/>
      </c>
      <c r="AC153" s="43" t="str">
        <f aca="false">IF($A153="","",MAX($AC152-(AA153-AB153),0))</f>
        <v/>
      </c>
      <c r="AD153" s="43" t="str">
        <f aca="false">IF($A153="","",IF($AF152&lt;=0.005,0,MIN('Debt Snowball Calculator'!$F$21,$AF152+AE153)+IF('Debt Snowball Calculator'!$H$21=$D153,MIN($C153,MAX($AF152-(MIN('Debt Snowball Calculator'!$F$21,$AF152+AE153)-AE153),0)),0)))</f>
        <v/>
      </c>
      <c r="AE153" s="43" t="str">
        <f aca="false">IF($A153="","",$AF152*('Debt Snowball Calculator'!$E$21/12))</f>
        <v/>
      </c>
      <c r="AF153" s="43" t="str">
        <f aca="false">IF($A153="","",MAX($AF152-(AD153-AE153),0))</f>
        <v/>
      </c>
      <c r="AG153" s="43" t="str">
        <f aca="false">IF($A153="","",IF($AI152&lt;=0.005,0,MIN('Debt Snowball Calculator'!$F$22,$AI152+AH153)+IF('Debt Snowball Calculator'!$H$22=$D153,MIN($C153,MAX($AI152-(MIN('Debt Snowball Calculator'!$F$22,$AI152+AH153)-AH153),0)),0)))</f>
        <v/>
      </c>
      <c r="AH153" s="43" t="str">
        <f aca="false">IF($A153="","",$AI152*('Debt Snowball Calculator'!$E$22/12))</f>
        <v/>
      </c>
      <c r="AI153" s="43" t="str">
        <f aca="false">IF($A153="","",MAX($AI152-(AG153-AH153),0))</f>
        <v/>
      </c>
      <c r="AJ153" s="43" t="str">
        <f aca="false">IF($A153="","",F153+I153+L153+O153+R153+U153+X153+AA153+AD153+AG153)</f>
        <v/>
      </c>
      <c r="AK153" s="43" t="str">
        <f aca="false">IF($A153="","",G153+J153+M153+P153+S153+V153+Y153+AB153+AE153+AH153)</f>
        <v/>
      </c>
      <c r="AL153" s="43" t="str">
        <f aca="false">IF($A153="","",H153+K153+N153+Q153+T153+W153+Z153+AC153+AF153+AI153)</f>
        <v/>
      </c>
    </row>
    <row r="154" customFormat="false" ht="15" hidden="false" customHeight="false" outlineLevel="0" collapsed="false">
      <c r="A154" s="39" t="str">
        <f aca="false">IF($A153="","",IF(AND(ISNUMBER($AL153),$AL153&gt;0.005),$A153+1,""))</f>
        <v/>
      </c>
      <c r="B154" s="40" t="str">
        <f aca="false">IF($A154="","",EDATE('Debt Snowball Calculator'!$C$8,$A154-1))</f>
        <v/>
      </c>
      <c r="C154" s="44" t="str">
        <f aca="false">IF($A154="","",'Debt Snowball Calculator'!$C$7+IF($H153&lt;=0.005,'Debt Snowball Calculator'!$F$13,0)+IF($K153&lt;=0.005,'Debt Snowball Calculator'!$F$14,0)+IF($N153&lt;=0.005,'Debt Snowball Calculator'!$F$15,0)+IF($Q153&lt;=0.005,'Debt Snowball Calculator'!$F$16,0)+IF($T153&lt;=0.005,'Debt Snowball Calculator'!$F$17,0)+IF($W153&lt;=0.005,'Debt Snowball Calculator'!$F$18,0)+IF($Z153&lt;=0.005,'Debt Snowball Calculator'!$F$19,0)+IF($AC153&lt;=0.005,'Debt Snowball Calculator'!$F$20,0)+IF($AF153&lt;=0.005,'Debt Snowball Calculator'!$F$21,0)+IF($AI153&lt;=0.005,'Debt Snowball Calculator'!$F$22,0))</f>
        <v/>
      </c>
      <c r="D154" s="39" t="str">
        <f aca="false">IF($A154="","",MIN(IF($H153&lt;=0.005,99999,'Debt Snowball Calculator'!$H$13),IF($K153&lt;=0.005,99999,'Debt Snowball Calculator'!$H$14),IF($N153&lt;=0.005,99999,'Debt Snowball Calculator'!$H$15),IF($Q153&lt;=0.005,99999,'Debt Snowball Calculator'!$H$16),IF($T153&lt;=0.005,99999,'Debt Snowball Calculator'!$H$17),IF($W153&lt;=0.005,99999,'Debt Snowball Calculator'!$H$18),IF($Z153&lt;=0.005,99999,'Debt Snowball Calculator'!$H$19),IF($AC153&lt;=0.005,99999,'Debt Snowball Calculator'!$H$20),IF($AF153&lt;=0.005,99999,'Debt Snowball Calculator'!$H$21),IF($AI153&lt;=0.005,99999,'Debt Snowball Calculator'!$H$22)))</f>
        <v/>
      </c>
      <c r="E154" s="17" t="str">
        <f aca="false">IF($A154="","",IF($D154&gt;=99999,"— All Paid Off —",INDEX('Debt Snowball Calculator'!$C$13:$C$22,MATCH($D154,'Debt Snowball Calculator'!$H$13:$H$22,0))))</f>
        <v/>
      </c>
      <c r="F154" s="44" t="str">
        <f aca="false">IF($A154="","",IF($H153&lt;=0.005,0,MIN('Debt Snowball Calculator'!$F$13,$H153+G154)+IF('Debt Snowball Calculator'!$H$13=$D154,MIN($C154,MAX($H153-(MIN('Debt Snowball Calculator'!$F$13,$H153+G154)-G154),0)),0)))</f>
        <v/>
      </c>
      <c r="G154" s="44" t="str">
        <f aca="false">IF($A154="","",$H153*('Debt Snowball Calculator'!$E$13/12))</f>
        <v/>
      </c>
      <c r="H154" s="44" t="str">
        <f aca="false">IF($A154="","",MAX($H153-(F154-G154),0))</f>
        <v/>
      </c>
      <c r="I154" s="44" t="str">
        <f aca="false">IF($A154="","",IF($K153&lt;=0.005,0,MIN('Debt Snowball Calculator'!$F$14,$K153+J154)+IF('Debt Snowball Calculator'!$H$14=$D154,MIN($C154,MAX($K153-(MIN('Debt Snowball Calculator'!$F$14,$K153+J154)-J154),0)),0)))</f>
        <v/>
      </c>
      <c r="J154" s="44" t="str">
        <f aca="false">IF($A154="","",$K153*('Debt Snowball Calculator'!$E$14/12))</f>
        <v/>
      </c>
      <c r="K154" s="44" t="str">
        <f aca="false">IF($A154="","",MAX($K153-(I154-J154),0))</f>
        <v/>
      </c>
      <c r="L154" s="44" t="str">
        <f aca="false">IF($A154="","",IF($N153&lt;=0.005,0,MIN('Debt Snowball Calculator'!$F$15,$N153+M154)+IF('Debt Snowball Calculator'!$H$15=$D154,MIN($C154,MAX($N153-(MIN('Debt Snowball Calculator'!$F$15,$N153+M154)-M154),0)),0)))</f>
        <v/>
      </c>
      <c r="M154" s="44" t="str">
        <f aca="false">IF($A154="","",$N153*('Debt Snowball Calculator'!$E$15/12))</f>
        <v/>
      </c>
      <c r="N154" s="44" t="str">
        <f aca="false">IF($A154="","",MAX($N153-(L154-M154),0))</f>
        <v/>
      </c>
      <c r="O154" s="44" t="str">
        <f aca="false">IF($A154="","",IF($Q153&lt;=0.005,0,MIN('Debt Snowball Calculator'!$F$16,$Q153+P154)+IF('Debt Snowball Calculator'!$H$16=$D154,MIN($C154,MAX($Q153-(MIN('Debt Snowball Calculator'!$F$16,$Q153+P154)-P154),0)),0)))</f>
        <v/>
      </c>
      <c r="P154" s="44" t="str">
        <f aca="false">IF($A154="","",$Q153*('Debt Snowball Calculator'!$E$16/12))</f>
        <v/>
      </c>
      <c r="Q154" s="44" t="str">
        <f aca="false">IF($A154="","",MAX($Q153-(O154-P154),0))</f>
        <v/>
      </c>
      <c r="R154" s="44" t="str">
        <f aca="false">IF($A154="","",IF($T153&lt;=0.005,0,MIN('Debt Snowball Calculator'!$F$17,$T153+S154)+IF('Debt Snowball Calculator'!$H$17=$D154,MIN($C154,MAX($T153-(MIN('Debt Snowball Calculator'!$F$17,$T153+S154)-S154),0)),0)))</f>
        <v/>
      </c>
      <c r="S154" s="44" t="str">
        <f aca="false">IF($A154="","",$T153*('Debt Snowball Calculator'!$E$17/12))</f>
        <v/>
      </c>
      <c r="T154" s="44" t="str">
        <f aca="false">IF($A154="","",MAX($T153-(R154-S154),0))</f>
        <v/>
      </c>
      <c r="U154" s="44" t="str">
        <f aca="false">IF($A154="","",IF($W153&lt;=0.005,0,MIN('Debt Snowball Calculator'!$F$18,$W153+V154)+IF('Debt Snowball Calculator'!$H$18=$D154,MIN($C154,MAX($W153-(MIN('Debt Snowball Calculator'!$F$18,$W153+V154)-V154),0)),0)))</f>
        <v/>
      </c>
      <c r="V154" s="44" t="str">
        <f aca="false">IF($A154="","",$W153*('Debt Snowball Calculator'!$E$18/12))</f>
        <v/>
      </c>
      <c r="W154" s="44" t="str">
        <f aca="false">IF($A154="","",MAX($W153-(U154-V154),0))</f>
        <v/>
      </c>
      <c r="X154" s="44" t="str">
        <f aca="false">IF($A154="","",IF($Z153&lt;=0.005,0,MIN('Debt Snowball Calculator'!$F$19,$Z153+Y154)+IF('Debt Snowball Calculator'!$H$19=$D154,MIN($C154,MAX($Z153-(MIN('Debt Snowball Calculator'!$F$19,$Z153+Y154)-Y154),0)),0)))</f>
        <v/>
      </c>
      <c r="Y154" s="44" t="str">
        <f aca="false">IF($A154="","",$Z153*('Debt Snowball Calculator'!$E$19/12))</f>
        <v/>
      </c>
      <c r="Z154" s="44" t="str">
        <f aca="false">IF($A154="","",MAX($Z153-(X154-Y154),0))</f>
        <v/>
      </c>
      <c r="AA154" s="44" t="str">
        <f aca="false">IF($A154="","",IF($AC153&lt;=0.005,0,MIN('Debt Snowball Calculator'!$F$20,$AC153+AB154)+IF('Debt Snowball Calculator'!$H$20=$D154,MIN($C154,MAX($AC153-(MIN('Debt Snowball Calculator'!$F$20,$AC153+AB154)-AB154),0)),0)))</f>
        <v/>
      </c>
      <c r="AB154" s="44" t="str">
        <f aca="false">IF($A154="","",$AC153*('Debt Snowball Calculator'!$E$20/12))</f>
        <v/>
      </c>
      <c r="AC154" s="44" t="str">
        <f aca="false">IF($A154="","",MAX($AC153-(AA154-AB154),0))</f>
        <v/>
      </c>
      <c r="AD154" s="44" t="str">
        <f aca="false">IF($A154="","",IF($AF153&lt;=0.005,0,MIN('Debt Snowball Calculator'!$F$21,$AF153+AE154)+IF('Debt Snowball Calculator'!$H$21=$D154,MIN($C154,MAX($AF153-(MIN('Debt Snowball Calculator'!$F$21,$AF153+AE154)-AE154),0)),0)))</f>
        <v/>
      </c>
      <c r="AE154" s="44" t="str">
        <f aca="false">IF($A154="","",$AF153*('Debt Snowball Calculator'!$E$21/12))</f>
        <v/>
      </c>
      <c r="AF154" s="44" t="str">
        <f aca="false">IF($A154="","",MAX($AF153-(AD154-AE154),0))</f>
        <v/>
      </c>
      <c r="AG154" s="44" t="str">
        <f aca="false">IF($A154="","",IF($AI153&lt;=0.005,0,MIN('Debt Snowball Calculator'!$F$22,$AI153+AH154)+IF('Debt Snowball Calculator'!$H$22=$D154,MIN($C154,MAX($AI153-(MIN('Debt Snowball Calculator'!$F$22,$AI153+AH154)-AH154),0)),0)))</f>
        <v/>
      </c>
      <c r="AH154" s="44" t="str">
        <f aca="false">IF($A154="","",$AI153*('Debt Snowball Calculator'!$E$22/12))</f>
        <v/>
      </c>
      <c r="AI154" s="44" t="str">
        <f aca="false">IF($A154="","",MAX($AI153-(AG154-AH154),0))</f>
        <v/>
      </c>
      <c r="AJ154" s="44" t="str">
        <f aca="false">IF($A154="","",F154+I154+L154+O154+R154+U154+X154+AA154+AD154+AG154)</f>
        <v/>
      </c>
      <c r="AK154" s="44" t="str">
        <f aca="false">IF($A154="","",G154+J154+M154+P154+S154+V154+Y154+AB154+AE154+AH154)</f>
        <v/>
      </c>
      <c r="AL154" s="44" t="str">
        <f aca="false">IF($A154="","",H154+K154+N154+Q154+T154+W154+Z154+AC154+AF154+AI154)</f>
        <v/>
      </c>
    </row>
    <row r="155" customFormat="false" ht="15" hidden="false" customHeight="false" outlineLevel="0" collapsed="false">
      <c r="A155" s="36" t="str">
        <f aca="false">IF($A154="","",IF(AND(ISNUMBER($AL154),$AL154&gt;0.005),$A154+1,""))</f>
        <v/>
      </c>
      <c r="B155" s="37" t="str">
        <f aca="false">IF($A155="","",EDATE('Debt Snowball Calculator'!$C$8,$A155-1))</f>
        <v/>
      </c>
      <c r="C155" s="43" t="str">
        <f aca="false">IF($A155="","",'Debt Snowball Calculator'!$C$7+IF($H154&lt;=0.005,'Debt Snowball Calculator'!$F$13,0)+IF($K154&lt;=0.005,'Debt Snowball Calculator'!$F$14,0)+IF($N154&lt;=0.005,'Debt Snowball Calculator'!$F$15,0)+IF($Q154&lt;=0.005,'Debt Snowball Calculator'!$F$16,0)+IF($T154&lt;=0.005,'Debt Snowball Calculator'!$F$17,0)+IF($W154&lt;=0.005,'Debt Snowball Calculator'!$F$18,0)+IF($Z154&lt;=0.005,'Debt Snowball Calculator'!$F$19,0)+IF($AC154&lt;=0.005,'Debt Snowball Calculator'!$F$20,0)+IF($AF154&lt;=0.005,'Debt Snowball Calculator'!$F$21,0)+IF($AI154&lt;=0.005,'Debt Snowball Calculator'!$F$22,0))</f>
        <v/>
      </c>
      <c r="D155" s="36" t="str">
        <f aca="false">IF($A155="","",MIN(IF($H154&lt;=0.005,99999,'Debt Snowball Calculator'!$H$13),IF($K154&lt;=0.005,99999,'Debt Snowball Calculator'!$H$14),IF($N154&lt;=0.005,99999,'Debt Snowball Calculator'!$H$15),IF($Q154&lt;=0.005,99999,'Debt Snowball Calculator'!$H$16),IF($T154&lt;=0.005,99999,'Debt Snowball Calculator'!$H$17),IF($W154&lt;=0.005,99999,'Debt Snowball Calculator'!$H$18),IF($Z154&lt;=0.005,99999,'Debt Snowball Calculator'!$H$19),IF($AC154&lt;=0.005,99999,'Debt Snowball Calculator'!$H$20),IF($AF154&lt;=0.005,99999,'Debt Snowball Calculator'!$H$21),IF($AI154&lt;=0.005,99999,'Debt Snowball Calculator'!$H$22)))</f>
        <v/>
      </c>
      <c r="E155" s="10" t="str">
        <f aca="false">IF($A155="","",IF($D155&gt;=99999,"— All Paid Off —",INDEX('Debt Snowball Calculator'!$C$13:$C$22,MATCH($D155,'Debt Snowball Calculator'!$H$13:$H$22,0))))</f>
        <v/>
      </c>
      <c r="F155" s="43" t="str">
        <f aca="false">IF($A155="","",IF($H154&lt;=0.005,0,MIN('Debt Snowball Calculator'!$F$13,$H154+G155)+IF('Debt Snowball Calculator'!$H$13=$D155,MIN($C155,MAX($H154-(MIN('Debt Snowball Calculator'!$F$13,$H154+G155)-G155),0)),0)))</f>
        <v/>
      </c>
      <c r="G155" s="43" t="str">
        <f aca="false">IF($A155="","",$H154*('Debt Snowball Calculator'!$E$13/12))</f>
        <v/>
      </c>
      <c r="H155" s="43" t="str">
        <f aca="false">IF($A155="","",MAX($H154-(F155-G155),0))</f>
        <v/>
      </c>
      <c r="I155" s="43" t="str">
        <f aca="false">IF($A155="","",IF($K154&lt;=0.005,0,MIN('Debt Snowball Calculator'!$F$14,$K154+J155)+IF('Debt Snowball Calculator'!$H$14=$D155,MIN($C155,MAX($K154-(MIN('Debt Snowball Calculator'!$F$14,$K154+J155)-J155),0)),0)))</f>
        <v/>
      </c>
      <c r="J155" s="43" t="str">
        <f aca="false">IF($A155="","",$K154*('Debt Snowball Calculator'!$E$14/12))</f>
        <v/>
      </c>
      <c r="K155" s="43" t="str">
        <f aca="false">IF($A155="","",MAX($K154-(I155-J155),0))</f>
        <v/>
      </c>
      <c r="L155" s="43" t="str">
        <f aca="false">IF($A155="","",IF($N154&lt;=0.005,0,MIN('Debt Snowball Calculator'!$F$15,$N154+M155)+IF('Debt Snowball Calculator'!$H$15=$D155,MIN($C155,MAX($N154-(MIN('Debt Snowball Calculator'!$F$15,$N154+M155)-M155),0)),0)))</f>
        <v/>
      </c>
      <c r="M155" s="43" t="str">
        <f aca="false">IF($A155="","",$N154*('Debt Snowball Calculator'!$E$15/12))</f>
        <v/>
      </c>
      <c r="N155" s="43" t="str">
        <f aca="false">IF($A155="","",MAX($N154-(L155-M155),0))</f>
        <v/>
      </c>
      <c r="O155" s="43" t="str">
        <f aca="false">IF($A155="","",IF($Q154&lt;=0.005,0,MIN('Debt Snowball Calculator'!$F$16,$Q154+P155)+IF('Debt Snowball Calculator'!$H$16=$D155,MIN($C155,MAX($Q154-(MIN('Debt Snowball Calculator'!$F$16,$Q154+P155)-P155),0)),0)))</f>
        <v/>
      </c>
      <c r="P155" s="43" t="str">
        <f aca="false">IF($A155="","",$Q154*('Debt Snowball Calculator'!$E$16/12))</f>
        <v/>
      </c>
      <c r="Q155" s="43" t="str">
        <f aca="false">IF($A155="","",MAX($Q154-(O155-P155),0))</f>
        <v/>
      </c>
      <c r="R155" s="43" t="str">
        <f aca="false">IF($A155="","",IF($T154&lt;=0.005,0,MIN('Debt Snowball Calculator'!$F$17,$T154+S155)+IF('Debt Snowball Calculator'!$H$17=$D155,MIN($C155,MAX($T154-(MIN('Debt Snowball Calculator'!$F$17,$T154+S155)-S155),0)),0)))</f>
        <v/>
      </c>
      <c r="S155" s="43" t="str">
        <f aca="false">IF($A155="","",$T154*('Debt Snowball Calculator'!$E$17/12))</f>
        <v/>
      </c>
      <c r="T155" s="43" t="str">
        <f aca="false">IF($A155="","",MAX($T154-(R155-S155),0))</f>
        <v/>
      </c>
      <c r="U155" s="43" t="str">
        <f aca="false">IF($A155="","",IF($W154&lt;=0.005,0,MIN('Debt Snowball Calculator'!$F$18,$W154+V155)+IF('Debt Snowball Calculator'!$H$18=$D155,MIN($C155,MAX($W154-(MIN('Debt Snowball Calculator'!$F$18,$W154+V155)-V155),0)),0)))</f>
        <v/>
      </c>
      <c r="V155" s="43" t="str">
        <f aca="false">IF($A155="","",$W154*('Debt Snowball Calculator'!$E$18/12))</f>
        <v/>
      </c>
      <c r="W155" s="43" t="str">
        <f aca="false">IF($A155="","",MAX($W154-(U155-V155),0))</f>
        <v/>
      </c>
      <c r="X155" s="43" t="str">
        <f aca="false">IF($A155="","",IF($Z154&lt;=0.005,0,MIN('Debt Snowball Calculator'!$F$19,$Z154+Y155)+IF('Debt Snowball Calculator'!$H$19=$D155,MIN($C155,MAX($Z154-(MIN('Debt Snowball Calculator'!$F$19,$Z154+Y155)-Y155),0)),0)))</f>
        <v/>
      </c>
      <c r="Y155" s="43" t="str">
        <f aca="false">IF($A155="","",$Z154*('Debt Snowball Calculator'!$E$19/12))</f>
        <v/>
      </c>
      <c r="Z155" s="43" t="str">
        <f aca="false">IF($A155="","",MAX($Z154-(X155-Y155),0))</f>
        <v/>
      </c>
      <c r="AA155" s="43" t="str">
        <f aca="false">IF($A155="","",IF($AC154&lt;=0.005,0,MIN('Debt Snowball Calculator'!$F$20,$AC154+AB155)+IF('Debt Snowball Calculator'!$H$20=$D155,MIN($C155,MAX($AC154-(MIN('Debt Snowball Calculator'!$F$20,$AC154+AB155)-AB155),0)),0)))</f>
        <v/>
      </c>
      <c r="AB155" s="43" t="str">
        <f aca="false">IF($A155="","",$AC154*('Debt Snowball Calculator'!$E$20/12))</f>
        <v/>
      </c>
      <c r="AC155" s="43" t="str">
        <f aca="false">IF($A155="","",MAX($AC154-(AA155-AB155),0))</f>
        <v/>
      </c>
      <c r="AD155" s="43" t="str">
        <f aca="false">IF($A155="","",IF($AF154&lt;=0.005,0,MIN('Debt Snowball Calculator'!$F$21,$AF154+AE155)+IF('Debt Snowball Calculator'!$H$21=$D155,MIN($C155,MAX($AF154-(MIN('Debt Snowball Calculator'!$F$21,$AF154+AE155)-AE155),0)),0)))</f>
        <v/>
      </c>
      <c r="AE155" s="43" t="str">
        <f aca="false">IF($A155="","",$AF154*('Debt Snowball Calculator'!$E$21/12))</f>
        <v/>
      </c>
      <c r="AF155" s="43" t="str">
        <f aca="false">IF($A155="","",MAX($AF154-(AD155-AE155),0))</f>
        <v/>
      </c>
      <c r="AG155" s="43" t="str">
        <f aca="false">IF($A155="","",IF($AI154&lt;=0.005,0,MIN('Debt Snowball Calculator'!$F$22,$AI154+AH155)+IF('Debt Snowball Calculator'!$H$22=$D155,MIN($C155,MAX($AI154-(MIN('Debt Snowball Calculator'!$F$22,$AI154+AH155)-AH155),0)),0)))</f>
        <v/>
      </c>
      <c r="AH155" s="43" t="str">
        <f aca="false">IF($A155="","",$AI154*('Debt Snowball Calculator'!$E$22/12))</f>
        <v/>
      </c>
      <c r="AI155" s="43" t="str">
        <f aca="false">IF($A155="","",MAX($AI154-(AG155-AH155),0))</f>
        <v/>
      </c>
      <c r="AJ155" s="43" t="str">
        <f aca="false">IF($A155="","",F155+I155+L155+O155+R155+U155+X155+AA155+AD155+AG155)</f>
        <v/>
      </c>
      <c r="AK155" s="43" t="str">
        <f aca="false">IF($A155="","",G155+J155+M155+P155+S155+V155+Y155+AB155+AE155+AH155)</f>
        <v/>
      </c>
      <c r="AL155" s="43" t="str">
        <f aca="false">IF($A155="","",H155+K155+N155+Q155+T155+W155+Z155+AC155+AF155+AI155)</f>
        <v/>
      </c>
    </row>
    <row r="156" customFormat="false" ht="15" hidden="false" customHeight="false" outlineLevel="0" collapsed="false">
      <c r="A156" s="39" t="str">
        <f aca="false">IF($A155="","",IF(AND(ISNUMBER($AL155),$AL155&gt;0.005),$A155+1,""))</f>
        <v/>
      </c>
      <c r="B156" s="40" t="str">
        <f aca="false">IF($A156="","",EDATE('Debt Snowball Calculator'!$C$8,$A156-1))</f>
        <v/>
      </c>
      <c r="C156" s="44" t="str">
        <f aca="false">IF($A156="","",'Debt Snowball Calculator'!$C$7+IF($H155&lt;=0.005,'Debt Snowball Calculator'!$F$13,0)+IF($K155&lt;=0.005,'Debt Snowball Calculator'!$F$14,0)+IF($N155&lt;=0.005,'Debt Snowball Calculator'!$F$15,0)+IF($Q155&lt;=0.005,'Debt Snowball Calculator'!$F$16,0)+IF($T155&lt;=0.005,'Debt Snowball Calculator'!$F$17,0)+IF($W155&lt;=0.005,'Debt Snowball Calculator'!$F$18,0)+IF($Z155&lt;=0.005,'Debt Snowball Calculator'!$F$19,0)+IF($AC155&lt;=0.005,'Debt Snowball Calculator'!$F$20,0)+IF($AF155&lt;=0.005,'Debt Snowball Calculator'!$F$21,0)+IF($AI155&lt;=0.005,'Debt Snowball Calculator'!$F$22,0))</f>
        <v/>
      </c>
      <c r="D156" s="39" t="str">
        <f aca="false">IF($A156="","",MIN(IF($H155&lt;=0.005,99999,'Debt Snowball Calculator'!$H$13),IF($K155&lt;=0.005,99999,'Debt Snowball Calculator'!$H$14),IF($N155&lt;=0.005,99999,'Debt Snowball Calculator'!$H$15),IF($Q155&lt;=0.005,99999,'Debt Snowball Calculator'!$H$16),IF($T155&lt;=0.005,99999,'Debt Snowball Calculator'!$H$17),IF($W155&lt;=0.005,99999,'Debt Snowball Calculator'!$H$18),IF($Z155&lt;=0.005,99999,'Debt Snowball Calculator'!$H$19),IF($AC155&lt;=0.005,99999,'Debt Snowball Calculator'!$H$20),IF($AF155&lt;=0.005,99999,'Debt Snowball Calculator'!$H$21),IF($AI155&lt;=0.005,99999,'Debt Snowball Calculator'!$H$22)))</f>
        <v/>
      </c>
      <c r="E156" s="17" t="str">
        <f aca="false">IF($A156="","",IF($D156&gt;=99999,"— All Paid Off —",INDEX('Debt Snowball Calculator'!$C$13:$C$22,MATCH($D156,'Debt Snowball Calculator'!$H$13:$H$22,0))))</f>
        <v/>
      </c>
      <c r="F156" s="44" t="str">
        <f aca="false">IF($A156="","",IF($H155&lt;=0.005,0,MIN('Debt Snowball Calculator'!$F$13,$H155+G156)+IF('Debt Snowball Calculator'!$H$13=$D156,MIN($C156,MAX($H155-(MIN('Debt Snowball Calculator'!$F$13,$H155+G156)-G156),0)),0)))</f>
        <v/>
      </c>
      <c r="G156" s="44" t="str">
        <f aca="false">IF($A156="","",$H155*('Debt Snowball Calculator'!$E$13/12))</f>
        <v/>
      </c>
      <c r="H156" s="44" t="str">
        <f aca="false">IF($A156="","",MAX($H155-(F156-G156),0))</f>
        <v/>
      </c>
      <c r="I156" s="44" t="str">
        <f aca="false">IF($A156="","",IF($K155&lt;=0.005,0,MIN('Debt Snowball Calculator'!$F$14,$K155+J156)+IF('Debt Snowball Calculator'!$H$14=$D156,MIN($C156,MAX($K155-(MIN('Debt Snowball Calculator'!$F$14,$K155+J156)-J156),0)),0)))</f>
        <v/>
      </c>
      <c r="J156" s="44" t="str">
        <f aca="false">IF($A156="","",$K155*('Debt Snowball Calculator'!$E$14/12))</f>
        <v/>
      </c>
      <c r="K156" s="44" t="str">
        <f aca="false">IF($A156="","",MAX($K155-(I156-J156),0))</f>
        <v/>
      </c>
      <c r="L156" s="44" t="str">
        <f aca="false">IF($A156="","",IF($N155&lt;=0.005,0,MIN('Debt Snowball Calculator'!$F$15,$N155+M156)+IF('Debt Snowball Calculator'!$H$15=$D156,MIN($C156,MAX($N155-(MIN('Debt Snowball Calculator'!$F$15,$N155+M156)-M156),0)),0)))</f>
        <v/>
      </c>
      <c r="M156" s="44" t="str">
        <f aca="false">IF($A156="","",$N155*('Debt Snowball Calculator'!$E$15/12))</f>
        <v/>
      </c>
      <c r="N156" s="44" t="str">
        <f aca="false">IF($A156="","",MAX($N155-(L156-M156),0))</f>
        <v/>
      </c>
      <c r="O156" s="44" t="str">
        <f aca="false">IF($A156="","",IF($Q155&lt;=0.005,0,MIN('Debt Snowball Calculator'!$F$16,$Q155+P156)+IF('Debt Snowball Calculator'!$H$16=$D156,MIN($C156,MAX($Q155-(MIN('Debt Snowball Calculator'!$F$16,$Q155+P156)-P156),0)),0)))</f>
        <v/>
      </c>
      <c r="P156" s="44" t="str">
        <f aca="false">IF($A156="","",$Q155*('Debt Snowball Calculator'!$E$16/12))</f>
        <v/>
      </c>
      <c r="Q156" s="44" t="str">
        <f aca="false">IF($A156="","",MAX($Q155-(O156-P156),0))</f>
        <v/>
      </c>
      <c r="R156" s="44" t="str">
        <f aca="false">IF($A156="","",IF($T155&lt;=0.005,0,MIN('Debt Snowball Calculator'!$F$17,$T155+S156)+IF('Debt Snowball Calculator'!$H$17=$D156,MIN($C156,MAX($T155-(MIN('Debt Snowball Calculator'!$F$17,$T155+S156)-S156),0)),0)))</f>
        <v/>
      </c>
      <c r="S156" s="44" t="str">
        <f aca="false">IF($A156="","",$T155*('Debt Snowball Calculator'!$E$17/12))</f>
        <v/>
      </c>
      <c r="T156" s="44" t="str">
        <f aca="false">IF($A156="","",MAX($T155-(R156-S156),0))</f>
        <v/>
      </c>
      <c r="U156" s="44" t="str">
        <f aca="false">IF($A156="","",IF($W155&lt;=0.005,0,MIN('Debt Snowball Calculator'!$F$18,$W155+V156)+IF('Debt Snowball Calculator'!$H$18=$D156,MIN($C156,MAX($W155-(MIN('Debt Snowball Calculator'!$F$18,$W155+V156)-V156),0)),0)))</f>
        <v/>
      </c>
      <c r="V156" s="44" t="str">
        <f aca="false">IF($A156="","",$W155*('Debt Snowball Calculator'!$E$18/12))</f>
        <v/>
      </c>
      <c r="W156" s="44" t="str">
        <f aca="false">IF($A156="","",MAX($W155-(U156-V156),0))</f>
        <v/>
      </c>
      <c r="X156" s="44" t="str">
        <f aca="false">IF($A156="","",IF($Z155&lt;=0.005,0,MIN('Debt Snowball Calculator'!$F$19,$Z155+Y156)+IF('Debt Snowball Calculator'!$H$19=$D156,MIN($C156,MAX($Z155-(MIN('Debt Snowball Calculator'!$F$19,$Z155+Y156)-Y156),0)),0)))</f>
        <v/>
      </c>
      <c r="Y156" s="44" t="str">
        <f aca="false">IF($A156="","",$Z155*('Debt Snowball Calculator'!$E$19/12))</f>
        <v/>
      </c>
      <c r="Z156" s="44" t="str">
        <f aca="false">IF($A156="","",MAX($Z155-(X156-Y156),0))</f>
        <v/>
      </c>
      <c r="AA156" s="44" t="str">
        <f aca="false">IF($A156="","",IF($AC155&lt;=0.005,0,MIN('Debt Snowball Calculator'!$F$20,$AC155+AB156)+IF('Debt Snowball Calculator'!$H$20=$D156,MIN($C156,MAX($AC155-(MIN('Debt Snowball Calculator'!$F$20,$AC155+AB156)-AB156),0)),0)))</f>
        <v/>
      </c>
      <c r="AB156" s="44" t="str">
        <f aca="false">IF($A156="","",$AC155*('Debt Snowball Calculator'!$E$20/12))</f>
        <v/>
      </c>
      <c r="AC156" s="44" t="str">
        <f aca="false">IF($A156="","",MAX($AC155-(AA156-AB156),0))</f>
        <v/>
      </c>
      <c r="AD156" s="44" t="str">
        <f aca="false">IF($A156="","",IF($AF155&lt;=0.005,0,MIN('Debt Snowball Calculator'!$F$21,$AF155+AE156)+IF('Debt Snowball Calculator'!$H$21=$D156,MIN($C156,MAX($AF155-(MIN('Debt Snowball Calculator'!$F$21,$AF155+AE156)-AE156),0)),0)))</f>
        <v/>
      </c>
      <c r="AE156" s="44" t="str">
        <f aca="false">IF($A156="","",$AF155*('Debt Snowball Calculator'!$E$21/12))</f>
        <v/>
      </c>
      <c r="AF156" s="44" t="str">
        <f aca="false">IF($A156="","",MAX($AF155-(AD156-AE156),0))</f>
        <v/>
      </c>
      <c r="AG156" s="44" t="str">
        <f aca="false">IF($A156="","",IF($AI155&lt;=0.005,0,MIN('Debt Snowball Calculator'!$F$22,$AI155+AH156)+IF('Debt Snowball Calculator'!$H$22=$D156,MIN($C156,MAX($AI155-(MIN('Debt Snowball Calculator'!$F$22,$AI155+AH156)-AH156),0)),0)))</f>
        <v/>
      </c>
      <c r="AH156" s="44" t="str">
        <f aca="false">IF($A156="","",$AI155*('Debt Snowball Calculator'!$E$22/12))</f>
        <v/>
      </c>
      <c r="AI156" s="44" t="str">
        <f aca="false">IF($A156="","",MAX($AI155-(AG156-AH156),0))</f>
        <v/>
      </c>
      <c r="AJ156" s="44" t="str">
        <f aca="false">IF($A156="","",F156+I156+L156+O156+R156+U156+X156+AA156+AD156+AG156)</f>
        <v/>
      </c>
      <c r="AK156" s="44" t="str">
        <f aca="false">IF($A156="","",G156+J156+M156+P156+S156+V156+Y156+AB156+AE156+AH156)</f>
        <v/>
      </c>
      <c r="AL156" s="44" t="str">
        <f aca="false">IF($A156="","",H156+K156+N156+Q156+T156+W156+Z156+AC156+AF156+AI156)</f>
        <v/>
      </c>
    </row>
    <row r="157" customFormat="false" ht="15" hidden="false" customHeight="false" outlineLevel="0" collapsed="false">
      <c r="A157" s="36" t="str">
        <f aca="false">IF($A156="","",IF(AND(ISNUMBER($AL156),$AL156&gt;0.005),$A156+1,""))</f>
        <v/>
      </c>
      <c r="B157" s="37" t="str">
        <f aca="false">IF($A157="","",EDATE('Debt Snowball Calculator'!$C$8,$A157-1))</f>
        <v/>
      </c>
      <c r="C157" s="43" t="str">
        <f aca="false">IF($A157="","",'Debt Snowball Calculator'!$C$7+IF($H156&lt;=0.005,'Debt Snowball Calculator'!$F$13,0)+IF($K156&lt;=0.005,'Debt Snowball Calculator'!$F$14,0)+IF($N156&lt;=0.005,'Debt Snowball Calculator'!$F$15,0)+IF($Q156&lt;=0.005,'Debt Snowball Calculator'!$F$16,0)+IF($T156&lt;=0.005,'Debt Snowball Calculator'!$F$17,0)+IF($W156&lt;=0.005,'Debt Snowball Calculator'!$F$18,0)+IF($Z156&lt;=0.005,'Debt Snowball Calculator'!$F$19,0)+IF($AC156&lt;=0.005,'Debt Snowball Calculator'!$F$20,0)+IF($AF156&lt;=0.005,'Debt Snowball Calculator'!$F$21,0)+IF($AI156&lt;=0.005,'Debt Snowball Calculator'!$F$22,0))</f>
        <v/>
      </c>
      <c r="D157" s="36" t="str">
        <f aca="false">IF($A157="","",MIN(IF($H156&lt;=0.005,99999,'Debt Snowball Calculator'!$H$13),IF($K156&lt;=0.005,99999,'Debt Snowball Calculator'!$H$14),IF($N156&lt;=0.005,99999,'Debt Snowball Calculator'!$H$15),IF($Q156&lt;=0.005,99999,'Debt Snowball Calculator'!$H$16),IF($T156&lt;=0.005,99999,'Debt Snowball Calculator'!$H$17),IF($W156&lt;=0.005,99999,'Debt Snowball Calculator'!$H$18),IF($Z156&lt;=0.005,99999,'Debt Snowball Calculator'!$H$19),IF($AC156&lt;=0.005,99999,'Debt Snowball Calculator'!$H$20),IF($AF156&lt;=0.005,99999,'Debt Snowball Calculator'!$H$21),IF($AI156&lt;=0.005,99999,'Debt Snowball Calculator'!$H$22)))</f>
        <v/>
      </c>
      <c r="E157" s="10" t="str">
        <f aca="false">IF($A157="","",IF($D157&gt;=99999,"— All Paid Off —",INDEX('Debt Snowball Calculator'!$C$13:$C$22,MATCH($D157,'Debt Snowball Calculator'!$H$13:$H$22,0))))</f>
        <v/>
      </c>
      <c r="F157" s="43" t="str">
        <f aca="false">IF($A157="","",IF($H156&lt;=0.005,0,MIN('Debt Snowball Calculator'!$F$13,$H156+G157)+IF('Debt Snowball Calculator'!$H$13=$D157,MIN($C157,MAX($H156-(MIN('Debt Snowball Calculator'!$F$13,$H156+G157)-G157),0)),0)))</f>
        <v/>
      </c>
      <c r="G157" s="43" t="str">
        <f aca="false">IF($A157="","",$H156*('Debt Snowball Calculator'!$E$13/12))</f>
        <v/>
      </c>
      <c r="H157" s="43" t="str">
        <f aca="false">IF($A157="","",MAX($H156-(F157-G157),0))</f>
        <v/>
      </c>
      <c r="I157" s="43" t="str">
        <f aca="false">IF($A157="","",IF($K156&lt;=0.005,0,MIN('Debt Snowball Calculator'!$F$14,$K156+J157)+IF('Debt Snowball Calculator'!$H$14=$D157,MIN($C157,MAX($K156-(MIN('Debt Snowball Calculator'!$F$14,$K156+J157)-J157),0)),0)))</f>
        <v/>
      </c>
      <c r="J157" s="43" t="str">
        <f aca="false">IF($A157="","",$K156*('Debt Snowball Calculator'!$E$14/12))</f>
        <v/>
      </c>
      <c r="K157" s="43" t="str">
        <f aca="false">IF($A157="","",MAX($K156-(I157-J157),0))</f>
        <v/>
      </c>
      <c r="L157" s="43" t="str">
        <f aca="false">IF($A157="","",IF($N156&lt;=0.005,0,MIN('Debt Snowball Calculator'!$F$15,$N156+M157)+IF('Debt Snowball Calculator'!$H$15=$D157,MIN($C157,MAX($N156-(MIN('Debt Snowball Calculator'!$F$15,$N156+M157)-M157),0)),0)))</f>
        <v/>
      </c>
      <c r="M157" s="43" t="str">
        <f aca="false">IF($A157="","",$N156*('Debt Snowball Calculator'!$E$15/12))</f>
        <v/>
      </c>
      <c r="N157" s="43" t="str">
        <f aca="false">IF($A157="","",MAX($N156-(L157-M157),0))</f>
        <v/>
      </c>
      <c r="O157" s="43" t="str">
        <f aca="false">IF($A157="","",IF($Q156&lt;=0.005,0,MIN('Debt Snowball Calculator'!$F$16,$Q156+P157)+IF('Debt Snowball Calculator'!$H$16=$D157,MIN($C157,MAX($Q156-(MIN('Debt Snowball Calculator'!$F$16,$Q156+P157)-P157),0)),0)))</f>
        <v/>
      </c>
      <c r="P157" s="43" t="str">
        <f aca="false">IF($A157="","",$Q156*('Debt Snowball Calculator'!$E$16/12))</f>
        <v/>
      </c>
      <c r="Q157" s="43" t="str">
        <f aca="false">IF($A157="","",MAX($Q156-(O157-P157),0))</f>
        <v/>
      </c>
      <c r="R157" s="43" t="str">
        <f aca="false">IF($A157="","",IF($T156&lt;=0.005,0,MIN('Debt Snowball Calculator'!$F$17,$T156+S157)+IF('Debt Snowball Calculator'!$H$17=$D157,MIN($C157,MAX($T156-(MIN('Debt Snowball Calculator'!$F$17,$T156+S157)-S157),0)),0)))</f>
        <v/>
      </c>
      <c r="S157" s="43" t="str">
        <f aca="false">IF($A157="","",$T156*('Debt Snowball Calculator'!$E$17/12))</f>
        <v/>
      </c>
      <c r="T157" s="43" t="str">
        <f aca="false">IF($A157="","",MAX($T156-(R157-S157),0))</f>
        <v/>
      </c>
      <c r="U157" s="43" t="str">
        <f aca="false">IF($A157="","",IF($W156&lt;=0.005,0,MIN('Debt Snowball Calculator'!$F$18,$W156+V157)+IF('Debt Snowball Calculator'!$H$18=$D157,MIN($C157,MAX($W156-(MIN('Debt Snowball Calculator'!$F$18,$W156+V157)-V157),0)),0)))</f>
        <v/>
      </c>
      <c r="V157" s="43" t="str">
        <f aca="false">IF($A157="","",$W156*('Debt Snowball Calculator'!$E$18/12))</f>
        <v/>
      </c>
      <c r="W157" s="43" t="str">
        <f aca="false">IF($A157="","",MAX($W156-(U157-V157),0))</f>
        <v/>
      </c>
      <c r="X157" s="43" t="str">
        <f aca="false">IF($A157="","",IF($Z156&lt;=0.005,0,MIN('Debt Snowball Calculator'!$F$19,$Z156+Y157)+IF('Debt Snowball Calculator'!$H$19=$D157,MIN($C157,MAX($Z156-(MIN('Debt Snowball Calculator'!$F$19,$Z156+Y157)-Y157),0)),0)))</f>
        <v/>
      </c>
      <c r="Y157" s="43" t="str">
        <f aca="false">IF($A157="","",$Z156*('Debt Snowball Calculator'!$E$19/12))</f>
        <v/>
      </c>
      <c r="Z157" s="43" t="str">
        <f aca="false">IF($A157="","",MAX($Z156-(X157-Y157),0))</f>
        <v/>
      </c>
      <c r="AA157" s="43" t="str">
        <f aca="false">IF($A157="","",IF($AC156&lt;=0.005,0,MIN('Debt Snowball Calculator'!$F$20,$AC156+AB157)+IF('Debt Snowball Calculator'!$H$20=$D157,MIN($C157,MAX($AC156-(MIN('Debt Snowball Calculator'!$F$20,$AC156+AB157)-AB157),0)),0)))</f>
        <v/>
      </c>
      <c r="AB157" s="43" t="str">
        <f aca="false">IF($A157="","",$AC156*('Debt Snowball Calculator'!$E$20/12))</f>
        <v/>
      </c>
      <c r="AC157" s="43" t="str">
        <f aca="false">IF($A157="","",MAX($AC156-(AA157-AB157),0))</f>
        <v/>
      </c>
      <c r="AD157" s="43" t="str">
        <f aca="false">IF($A157="","",IF($AF156&lt;=0.005,0,MIN('Debt Snowball Calculator'!$F$21,$AF156+AE157)+IF('Debt Snowball Calculator'!$H$21=$D157,MIN($C157,MAX($AF156-(MIN('Debt Snowball Calculator'!$F$21,$AF156+AE157)-AE157),0)),0)))</f>
        <v/>
      </c>
      <c r="AE157" s="43" t="str">
        <f aca="false">IF($A157="","",$AF156*('Debt Snowball Calculator'!$E$21/12))</f>
        <v/>
      </c>
      <c r="AF157" s="43" t="str">
        <f aca="false">IF($A157="","",MAX($AF156-(AD157-AE157),0))</f>
        <v/>
      </c>
      <c r="AG157" s="43" t="str">
        <f aca="false">IF($A157="","",IF($AI156&lt;=0.005,0,MIN('Debt Snowball Calculator'!$F$22,$AI156+AH157)+IF('Debt Snowball Calculator'!$H$22=$D157,MIN($C157,MAX($AI156-(MIN('Debt Snowball Calculator'!$F$22,$AI156+AH157)-AH157),0)),0)))</f>
        <v/>
      </c>
      <c r="AH157" s="43" t="str">
        <f aca="false">IF($A157="","",$AI156*('Debt Snowball Calculator'!$E$22/12))</f>
        <v/>
      </c>
      <c r="AI157" s="43" t="str">
        <f aca="false">IF($A157="","",MAX($AI156-(AG157-AH157),0))</f>
        <v/>
      </c>
      <c r="AJ157" s="43" t="str">
        <f aca="false">IF($A157="","",F157+I157+L157+O157+R157+U157+X157+AA157+AD157+AG157)</f>
        <v/>
      </c>
      <c r="AK157" s="43" t="str">
        <f aca="false">IF($A157="","",G157+J157+M157+P157+S157+V157+Y157+AB157+AE157+AH157)</f>
        <v/>
      </c>
      <c r="AL157" s="43" t="str">
        <f aca="false">IF($A157="","",H157+K157+N157+Q157+T157+W157+Z157+AC157+AF157+AI157)</f>
        <v/>
      </c>
    </row>
    <row r="158" customFormat="false" ht="15" hidden="false" customHeight="false" outlineLevel="0" collapsed="false">
      <c r="A158" s="39" t="str">
        <f aca="false">IF($A157="","",IF(AND(ISNUMBER($AL157),$AL157&gt;0.005),$A157+1,""))</f>
        <v/>
      </c>
      <c r="B158" s="40" t="str">
        <f aca="false">IF($A158="","",EDATE('Debt Snowball Calculator'!$C$8,$A158-1))</f>
        <v/>
      </c>
      <c r="C158" s="44" t="str">
        <f aca="false">IF($A158="","",'Debt Snowball Calculator'!$C$7+IF($H157&lt;=0.005,'Debt Snowball Calculator'!$F$13,0)+IF($K157&lt;=0.005,'Debt Snowball Calculator'!$F$14,0)+IF($N157&lt;=0.005,'Debt Snowball Calculator'!$F$15,0)+IF($Q157&lt;=0.005,'Debt Snowball Calculator'!$F$16,0)+IF($T157&lt;=0.005,'Debt Snowball Calculator'!$F$17,0)+IF($W157&lt;=0.005,'Debt Snowball Calculator'!$F$18,0)+IF($Z157&lt;=0.005,'Debt Snowball Calculator'!$F$19,0)+IF($AC157&lt;=0.005,'Debt Snowball Calculator'!$F$20,0)+IF($AF157&lt;=0.005,'Debt Snowball Calculator'!$F$21,0)+IF($AI157&lt;=0.005,'Debt Snowball Calculator'!$F$22,0))</f>
        <v/>
      </c>
      <c r="D158" s="39" t="str">
        <f aca="false">IF($A158="","",MIN(IF($H157&lt;=0.005,99999,'Debt Snowball Calculator'!$H$13),IF($K157&lt;=0.005,99999,'Debt Snowball Calculator'!$H$14),IF($N157&lt;=0.005,99999,'Debt Snowball Calculator'!$H$15),IF($Q157&lt;=0.005,99999,'Debt Snowball Calculator'!$H$16),IF($T157&lt;=0.005,99999,'Debt Snowball Calculator'!$H$17),IF($W157&lt;=0.005,99999,'Debt Snowball Calculator'!$H$18),IF($Z157&lt;=0.005,99999,'Debt Snowball Calculator'!$H$19),IF($AC157&lt;=0.005,99999,'Debt Snowball Calculator'!$H$20),IF($AF157&lt;=0.005,99999,'Debt Snowball Calculator'!$H$21),IF($AI157&lt;=0.005,99999,'Debt Snowball Calculator'!$H$22)))</f>
        <v/>
      </c>
      <c r="E158" s="17" t="str">
        <f aca="false">IF($A158="","",IF($D158&gt;=99999,"— All Paid Off —",INDEX('Debt Snowball Calculator'!$C$13:$C$22,MATCH($D158,'Debt Snowball Calculator'!$H$13:$H$22,0))))</f>
        <v/>
      </c>
      <c r="F158" s="44" t="str">
        <f aca="false">IF($A158="","",IF($H157&lt;=0.005,0,MIN('Debt Snowball Calculator'!$F$13,$H157+G158)+IF('Debt Snowball Calculator'!$H$13=$D158,MIN($C158,MAX($H157-(MIN('Debt Snowball Calculator'!$F$13,$H157+G158)-G158),0)),0)))</f>
        <v/>
      </c>
      <c r="G158" s="44" t="str">
        <f aca="false">IF($A158="","",$H157*('Debt Snowball Calculator'!$E$13/12))</f>
        <v/>
      </c>
      <c r="H158" s="44" t="str">
        <f aca="false">IF($A158="","",MAX($H157-(F158-G158),0))</f>
        <v/>
      </c>
      <c r="I158" s="44" t="str">
        <f aca="false">IF($A158="","",IF($K157&lt;=0.005,0,MIN('Debt Snowball Calculator'!$F$14,$K157+J158)+IF('Debt Snowball Calculator'!$H$14=$D158,MIN($C158,MAX($K157-(MIN('Debt Snowball Calculator'!$F$14,$K157+J158)-J158),0)),0)))</f>
        <v/>
      </c>
      <c r="J158" s="44" t="str">
        <f aca="false">IF($A158="","",$K157*('Debt Snowball Calculator'!$E$14/12))</f>
        <v/>
      </c>
      <c r="K158" s="44" t="str">
        <f aca="false">IF($A158="","",MAX($K157-(I158-J158),0))</f>
        <v/>
      </c>
      <c r="L158" s="44" t="str">
        <f aca="false">IF($A158="","",IF($N157&lt;=0.005,0,MIN('Debt Snowball Calculator'!$F$15,$N157+M158)+IF('Debt Snowball Calculator'!$H$15=$D158,MIN($C158,MAX($N157-(MIN('Debt Snowball Calculator'!$F$15,$N157+M158)-M158),0)),0)))</f>
        <v/>
      </c>
      <c r="M158" s="44" t="str">
        <f aca="false">IF($A158="","",$N157*('Debt Snowball Calculator'!$E$15/12))</f>
        <v/>
      </c>
      <c r="N158" s="44" t="str">
        <f aca="false">IF($A158="","",MAX($N157-(L158-M158),0))</f>
        <v/>
      </c>
      <c r="O158" s="44" t="str">
        <f aca="false">IF($A158="","",IF($Q157&lt;=0.005,0,MIN('Debt Snowball Calculator'!$F$16,$Q157+P158)+IF('Debt Snowball Calculator'!$H$16=$D158,MIN($C158,MAX($Q157-(MIN('Debt Snowball Calculator'!$F$16,$Q157+P158)-P158),0)),0)))</f>
        <v/>
      </c>
      <c r="P158" s="44" t="str">
        <f aca="false">IF($A158="","",$Q157*('Debt Snowball Calculator'!$E$16/12))</f>
        <v/>
      </c>
      <c r="Q158" s="44" t="str">
        <f aca="false">IF($A158="","",MAX($Q157-(O158-P158),0))</f>
        <v/>
      </c>
      <c r="R158" s="44" t="str">
        <f aca="false">IF($A158="","",IF($T157&lt;=0.005,0,MIN('Debt Snowball Calculator'!$F$17,$T157+S158)+IF('Debt Snowball Calculator'!$H$17=$D158,MIN($C158,MAX($T157-(MIN('Debt Snowball Calculator'!$F$17,$T157+S158)-S158),0)),0)))</f>
        <v/>
      </c>
      <c r="S158" s="44" t="str">
        <f aca="false">IF($A158="","",$T157*('Debt Snowball Calculator'!$E$17/12))</f>
        <v/>
      </c>
      <c r="T158" s="44" t="str">
        <f aca="false">IF($A158="","",MAX($T157-(R158-S158),0))</f>
        <v/>
      </c>
      <c r="U158" s="44" t="str">
        <f aca="false">IF($A158="","",IF($W157&lt;=0.005,0,MIN('Debt Snowball Calculator'!$F$18,$W157+V158)+IF('Debt Snowball Calculator'!$H$18=$D158,MIN($C158,MAX($W157-(MIN('Debt Snowball Calculator'!$F$18,$W157+V158)-V158),0)),0)))</f>
        <v/>
      </c>
      <c r="V158" s="44" t="str">
        <f aca="false">IF($A158="","",$W157*('Debt Snowball Calculator'!$E$18/12))</f>
        <v/>
      </c>
      <c r="W158" s="44" t="str">
        <f aca="false">IF($A158="","",MAX($W157-(U158-V158),0))</f>
        <v/>
      </c>
      <c r="X158" s="44" t="str">
        <f aca="false">IF($A158="","",IF($Z157&lt;=0.005,0,MIN('Debt Snowball Calculator'!$F$19,$Z157+Y158)+IF('Debt Snowball Calculator'!$H$19=$D158,MIN($C158,MAX($Z157-(MIN('Debt Snowball Calculator'!$F$19,$Z157+Y158)-Y158),0)),0)))</f>
        <v/>
      </c>
      <c r="Y158" s="44" t="str">
        <f aca="false">IF($A158="","",$Z157*('Debt Snowball Calculator'!$E$19/12))</f>
        <v/>
      </c>
      <c r="Z158" s="44" t="str">
        <f aca="false">IF($A158="","",MAX($Z157-(X158-Y158),0))</f>
        <v/>
      </c>
      <c r="AA158" s="44" t="str">
        <f aca="false">IF($A158="","",IF($AC157&lt;=0.005,0,MIN('Debt Snowball Calculator'!$F$20,$AC157+AB158)+IF('Debt Snowball Calculator'!$H$20=$D158,MIN($C158,MAX($AC157-(MIN('Debt Snowball Calculator'!$F$20,$AC157+AB158)-AB158),0)),0)))</f>
        <v/>
      </c>
      <c r="AB158" s="44" t="str">
        <f aca="false">IF($A158="","",$AC157*('Debt Snowball Calculator'!$E$20/12))</f>
        <v/>
      </c>
      <c r="AC158" s="44" t="str">
        <f aca="false">IF($A158="","",MAX($AC157-(AA158-AB158),0))</f>
        <v/>
      </c>
      <c r="AD158" s="44" t="str">
        <f aca="false">IF($A158="","",IF($AF157&lt;=0.005,0,MIN('Debt Snowball Calculator'!$F$21,$AF157+AE158)+IF('Debt Snowball Calculator'!$H$21=$D158,MIN($C158,MAX($AF157-(MIN('Debt Snowball Calculator'!$F$21,$AF157+AE158)-AE158),0)),0)))</f>
        <v/>
      </c>
      <c r="AE158" s="44" t="str">
        <f aca="false">IF($A158="","",$AF157*('Debt Snowball Calculator'!$E$21/12))</f>
        <v/>
      </c>
      <c r="AF158" s="44" t="str">
        <f aca="false">IF($A158="","",MAX($AF157-(AD158-AE158),0))</f>
        <v/>
      </c>
      <c r="AG158" s="44" t="str">
        <f aca="false">IF($A158="","",IF($AI157&lt;=0.005,0,MIN('Debt Snowball Calculator'!$F$22,$AI157+AH158)+IF('Debt Snowball Calculator'!$H$22=$D158,MIN($C158,MAX($AI157-(MIN('Debt Snowball Calculator'!$F$22,$AI157+AH158)-AH158),0)),0)))</f>
        <v/>
      </c>
      <c r="AH158" s="44" t="str">
        <f aca="false">IF($A158="","",$AI157*('Debt Snowball Calculator'!$E$22/12))</f>
        <v/>
      </c>
      <c r="AI158" s="44" t="str">
        <f aca="false">IF($A158="","",MAX($AI157-(AG158-AH158),0))</f>
        <v/>
      </c>
      <c r="AJ158" s="44" t="str">
        <f aca="false">IF($A158="","",F158+I158+L158+O158+R158+U158+X158+AA158+AD158+AG158)</f>
        <v/>
      </c>
      <c r="AK158" s="44" t="str">
        <f aca="false">IF($A158="","",G158+J158+M158+P158+S158+V158+Y158+AB158+AE158+AH158)</f>
        <v/>
      </c>
      <c r="AL158" s="44" t="str">
        <f aca="false">IF($A158="","",H158+K158+N158+Q158+T158+W158+Z158+AC158+AF158+AI158)</f>
        <v/>
      </c>
    </row>
    <row r="159" customFormat="false" ht="15" hidden="false" customHeight="false" outlineLevel="0" collapsed="false">
      <c r="A159" s="36" t="str">
        <f aca="false">IF($A158="","",IF(AND(ISNUMBER($AL158),$AL158&gt;0.005),$A158+1,""))</f>
        <v/>
      </c>
      <c r="B159" s="37" t="str">
        <f aca="false">IF($A159="","",EDATE('Debt Snowball Calculator'!$C$8,$A159-1))</f>
        <v/>
      </c>
      <c r="C159" s="43" t="str">
        <f aca="false">IF($A159="","",'Debt Snowball Calculator'!$C$7+IF($H158&lt;=0.005,'Debt Snowball Calculator'!$F$13,0)+IF($K158&lt;=0.005,'Debt Snowball Calculator'!$F$14,0)+IF($N158&lt;=0.005,'Debt Snowball Calculator'!$F$15,0)+IF($Q158&lt;=0.005,'Debt Snowball Calculator'!$F$16,0)+IF($T158&lt;=0.005,'Debt Snowball Calculator'!$F$17,0)+IF($W158&lt;=0.005,'Debt Snowball Calculator'!$F$18,0)+IF($Z158&lt;=0.005,'Debt Snowball Calculator'!$F$19,0)+IF($AC158&lt;=0.005,'Debt Snowball Calculator'!$F$20,0)+IF($AF158&lt;=0.005,'Debt Snowball Calculator'!$F$21,0)+IF($AI158&lt;=0.005,'Debt Snowball Calculator'!$F$22,0))</f>
        <v/>
      </c>
      <c r="D159" s="36" t="str">
        <f aca="false">IF($A159="","",MIN(IF($H158&lt;=0.005,99999,'Debt Snowball Calculator'!$H$13),IF($K158&lt;=0.005,99999,'Debt Snowball Calculator'!$H$14),IF($N158&lt;=0.005,99999,'Debt Snowball Calculator'!$H$15),IF($Q158&lt;=0.005,99999,'Debt Snowball Calculator'!$H$16),IF($T158&lt;=0.005,99999,'Debt Snowball Calculator'!$H$17),IF($W158&lt;=0.005,99999,'Debt Snowball Calculator'!$H$18),IF($Z158&lt;=0.005,99999,'Debt Snowball Calculator'!$H$19),IF($AC158&lt;=0.005,99999,'Debt Snowball Calculator'!$H$20),IF($AF158&lt;=0.005,99999,'Debt Snowball Calculator'!$H$21),IF($AI158&lt;=0.005,99999,'Debt Snowball Calculator'!$H$22)))</f>
        <v/>
      </c>
      <c r="E159" s="10" t="str">
        <f aca="false">IF($A159="","",IF($D159&gt;=99999,"— All Paid Off —",INDEX('Debt Snowball Calculator'!$C$13:$C$22,MATCH($D159,'Debt Snowball Calculator'!$H$13:$H$22,0))))</f>
        <v/>
      </c>
      <c r="F159" s="43" t="str">
        <f aca="false">IF($A159="","",IF($H158&lt;=0.005,0,MIN('Debt Snowball Calculator'!$F$13,$H158+G159)+IF('Debt Snowball Calculator'!$H$13=$D159,MIN($C159,MAX($H158-(MIN('Debt Snowball Calculator'!$F$13,$H158+G159)-G159),0)),0)))</f>
        <v/>
      </c>
      <c r="G159" s="43" t="str">
        <f aca="false">IF($A159="","",$H158*('Debt Snowball Calculator'!$E$13/12))</f>
        <v/>
      </c>
      <c r="H159" s="43" t="str">
        <f aca="false">IF($A159="","",MAX($H158-(F159-G159),0))</f>
        <v/>
      </c>
      <c r="I159" s="43" t="str">
        <f aca="false">IF($A159="","",IF($K158&lt;=0.005,0,MIN('Debt Snowball Calculator'!$F$14,$K158+J159)+IF('Debt Snowball Calculator'!$H$14=$D159,MIN($C159,MAX($K158-(MIN('Debt Snowball Calculator'!$F$14,$K158+J159)-J159),0)),0)))</f>
        <v/>
      </c>
      <c r="J159" s="43" t="str">
        <f aca="false">IF($A159="","",$K158*('Debt Snowball Calculator'!$E$14/12))</f>
        <v/>
      </c>
      <c r="K159" s="43" t="str">
        <f aca="false">IF($A159="","",MAX($K158-(I159-J159),0))</f>
        <v/>
      </c>
      <c r="L159" s="43" t="str">
        <f aca="false">IF($A159="","",IF($N158&lt;=0.005,0,MIN('Debt Snowball Calculator'!$F$15,$N158+M159)+IF('Debt Snowball Calculator'!$H$15=$D159,MIN($C159,MAX($N158-(MIN('Debt Snowball Calculator'!$F$15,$N158+M159)-M159),0)),0)))</f>
        <v/>
      </c>
      <c r="M159" s="43" t="str">
        <f aca="false">IF($A159="","",$N158*('Debt Snowball Calculator'!$E$15/12))</f>
        <v/>
      </c>
      <c r="N159" s="43" t="str">
        <f aca="false">IF($A159="","",MAX($N158-(L159-M159),0))</f>
        <v/>
      </c>
      <c r="O159" s="43" t="str">
        <f aca="false">IF($A159="","",IF($Q158&lt;=0.005,0,MIN('Debt Snowball Calculator'!$F$16,$Q158+P159)+IF('Debt Snowball Calculator'!$H$16=$D159,MIN($C159,MAX($Q158-(MIN('Debt Snowball Calculator'!$F$16,$Q158+P159)-P159),0)),0)))</f>
        <v/>
      </c>
      <c r="P159" s="43" t="str">
        <f aca="false">IF($A159="","",$Q158*('Debt Snowball Calculator'!$E$16/12))</f>
        <v/>
      </c>
      <c r="Q159" s="43" t="str">
        <f aca="false">IF($A159="","",MAX($Q158-(O159-P159),0))</f>
        <v/>
      </c>
      <c r="R159" s="43" t="str">
        <f aca="false">IF($A159="","",IF($T158&lt;=0.005,0,MIN('Debt Snowball Calculator'!$F$17,$T158+S159)+IF('Debt Snowball Calculator'!$H$17=$D159,MIN($C159,MAX($T158-(MIN('Debt Snowball Calculator'!$F$17,$T158+S159)-S159),0)),0)))</f>
        <v/>
      </c>
      <c r="S159" s="43" t="str">
        <f aca="false">IF($A159="","",$T158*('Debt Snowball Calculator'!$E$17/12))</f>
        <v/>
      </c>
      <c r="T159" s="43" t="str">
        <f aca="false">IF($A159="","",MAX($T158-(R159-S159),0))</f>
        <v/>
      </c>
      <c r="U159" s="43" t="str">
        <f aca="false">IF($A159="","",IF($W158&lt;=0.005,0,MIN('Debt Snowball Calculator'!$F$18,$W158+V159)+IF('Debt Snowball Calculator'!$H$18=$D159,MIN($C159,MAX($W158-(MIN('Debt Snowball Calculator'!$F$18,$W158+V159)-V159),0)),0)))</f>
        <v/>
      </c>
      <c r="V159" s="43" t="str">
        <f aca="false">IF($A159="","",$W158*('Debt Snowball Calculator'!$E$18/12))</f>
        <v/>
      </c>
      <c r="W159" s="43" t="str">
        <f aca="false">IF($A159="","",MAX($W158-(U159-V159),0))</f>
        <v/>
      </c>
      <c r="X159" s="43" t="str">
        <f aca="false">IF($A159="","",IF($Z158&lt;=0.005,0,MIN('Debt Snowball Calculator'!$F$19,$Z158+Y159)+IF('Debt Snowball Calculator'!$H$19=$D159,MIN($C159,MAX($Z158-(MIN('Debt Snowball Calculator'!$F$19,$Z158+Y159)-Y159),0)),0)))</f>
        <v/>
      </c>
      <c r="Y159" s="43" t="str">
        <f aca="false">IF($A159="","",$Z158*('Debt Snowball Calculator'!$E$19/12))</f>
        <v/>
      </c>
      <c r="Z159" s="43" t="str">
        <f aca="false">IF($A159="","",MAX($Z158-(X159-Y159),0))</f>
        <v/>
      </c>
      <c r="AA159" s="43" t="str">
        <f aca="false">IF($A159="","",IF($AC158&lt;=0.005,0,MIN('Debt Snowball Calculator'!$F$20,$AC158+AB159)+IF('Debt Snowball Calculator'!$H$20=$D159,MIN($C159,MAX($AC158-(MIN('Debt Snowball Calculator'!$F$20,$AC158+AB159)-AB159),0)),0)))</f>
        <v/>
      </c>
      <c r="AB159" s="43" t="str">
        <f aca="false">IF($A159="","",$AC158*('Debt Snowball Calculator'!$E$20/12))</f>
        <v/>
      </c>
      <c r="AC159" s="43" t="str">
        <f aca="false">IF($A159="","",MAX($AC158-(AA159-AB159),0))</f>
        <v/>
      </c>
      <c r="AD159" s="43" t="str">
        <f aca="false">IF($A159="","",IF($AF158&lt;=0.005,0,MIN('Debt Snowball Calculator'!$F$21,$AF158+AE159)+IF('Debt Snowball Calculator'!$H$21=$D159,MIN($C159,MAX($AF158-(MIN('Debt Snowball Calculator'!$F$21,$AF158+AE159)-AE159),0)),0)))</f>
        <v/>
      </c>
      <c r="AE159" s="43" t="str">
        <f aca="false">IF($A159="","",$AF158*('Debt Snowball Calculator'!$E$21/12))</f>
        <v/>
      </c>
      <c r="AF159" s="43" t="str">
        <f aca="false">IF($A159="","",MAX($AF158-(AD159-AE159),0))</f>
        <v/>
      </c>
      <c r="AG159" s="43" t="str">
        <f aca="false">IF($A159="","",IF($AI158&lt;=0.005,0,MIN('Debt Snowball Calculator'!$F$22,$AI158+AH159)+IF('Debt Snowball Calculator'!$H$22=$D159,MIN($C159,MAX($AI158-(MIN('Debt Snowball Calculator'!$F$22,$AI158+AH159)-AH159),0)),0)))</f>
        <v/>
      </c>
      <c r="AH159" s="43" t="str">
        <f aca="false">IF($A159="","",$AI158*('Debt Snowball Calculator'!$E$22/12))</f>
        <v/>
      </c>
      <c r="AI159" s="43" t="str">
        <f aca="false">IF($A159="","",MAX($AI158-(AG159-AH159),0))</f>
        <v/>
      </c>
      <c r="AJ159" s="43" t="str">
        <f aca="false">IF($A159="","",F159+I159+L159+O159+R159+U159+X159+AA159+AD159+AG159)</f>
        <v/>
      </c>
      <c r="AK159" s="43" t="str">
        <f aca="false">IF($A159="","",G159+J159+M159+P159+S159+V159+Y159+AB159+AE159+AH159)</f>
        <v/>
      </c>
      <c r="AL159" s="43" t="str">
        <f aca="false">IF($A159="","",H159+K159+N159+Q159+T159+W159+Z159+AC159+AF159+AI159)</f>
        <v/>
      </c>
    </row>
    <row r="160" customFormat="false" ht="15" hidden="false" customHeight="false" outlineLevel="0" collapsed="false">
      <c r="A160" s="39" t="str">
        <f aca="false">IF($A159="","",IF(AND(ISNUMBER($AL159),$AL159&gt;0.005),$A159+1,""))</f>
        <v/>
      </c>
      <c r="B160" s="40" t="str">
        <f aca="false">IF($A160="","",EDATE('Debt Snowball Calculator'!$C$8,$A160-1))</f>
        <v/>
      </c>
      <c r="C160" s="44" t="str">
        <f aca="false">IF($A160="","",'Debt Snowball Calculator'!$C$7+IF($H159&lt;=0.005,'Debt Snowball Calculator'!$F$13,0)+IF($K159&lt;=0.005,'Debt Snowball Calculator'!$F$14,0)+IF($N159&lt;=0.005,'Debt Snowball Calculator'!$F$15,0)+IF($Q159&lt;=0.005,'Debt Snowball Calculator'!$F$16,0)+IF($T159&lt;=0.005,'Debt Snowball Calculator'!$F$17,0)+IF($W159&lt;=0.005,'Debt Snowball Calculator'!$F$18,0)+IF($Z159&lt;=0.005,'Debt Snowball Calculator'!$F$19,0)+IF($AC159&lt;=0.005,'Debt Snowball Calculator'!$F$20,0)+IF($AF159&lt;=0.005,'Debt Snowball Calculator'!$F$21,0)+IF($AI159&lt;=0.005,'Debt Snowball Calculator'!$F$22,0))</f>
        <v/>
      </c>
      <c r="D160" s="39" t="str">
        <f aca="false">IF($A160="","",MIN(IF($H159&lt;=0.005,99999,'Debt Snowball Calculator'!$H$13),IF($K159&lt;=0.005,99999,'Debt Snowball Calculator'!$H$14),IF($N159&lt;=0.005,99999,'Debt Snowball Calculator'!$H$15),IF($Q159&lt;=0.005,99999,'Debt Snowball Calculator'!$H$16),IF($T159&lt;=0.005,99999,'Debt Snowball Calculator'!$H$17),IF($W159&lt;=0.005,99999,'Debt Snowball Calculator'!$H$18),IF($Z159&lt;=0.005,99999,'Debt Snowball Calculator'!$H$19),IF($AC159&lt;=0.005,99999,'Debt Snowball Calculator'!$H$20),IF($AF159&lt;=0.005,99999,'Debt Snowball Calculator'!$H$21),IF($AI159&lt;=0.005,99999,'Debt Snowball Calculator'!$H$22)))</f>
        <v/>
      </c>
      <c r="E160" s="17" t="str">
        <f aca="false">IF($A160="","",IF($D160&gt;=99999,"— All Paid Off —",INDEX('Debt Snowball Calculator'!$C$13:$C$22,MATCH($D160,'Debt Snowball Calculator'!$H$13:$H$22,0))))</f>
        <v/>
      </c>
      <c r="F160" s="44" t="str">
        <f aca="false">IF($A160="","",IF($H159&lt;=0.005,0,MIN('Debt Snowball Calculator'!$F$13,$H159+G160)+IF('Debt Snowball Calculator'!$H$13=$D160,MIN($C160,MAX($H159-(MIN('Debt Snowball Calculator'!$F$13,$H159+G160)-G160),0)),0)))</f>
        <v/>
      </c>
      <c r="G160" s="44" t="str">
        <f aca="false">IF($A160="","",$H159*('Debt Snowball Calculator'!$E$13/12))</f>
        <v/>
      </c>
      <c r="H160" s="44" t="str">
        <f aca="false">IF($A160="","",MAX($H159-(F160-G160),0))</f>
        <v/>
      </c>
      <c r="I160" s="44" t="str">
        <f aca="false">IF($A160="","",IF($K159&lt;=0.005,0,MIN('Debt Snowball Calculator'!$F$14,$K159+J160)+IF('Debt Snowball Calculator'!$H$14=$D160,MIN($C160,MAX($K159-(MIN('Debt Snowball Calculator'!$F$14,$K159+J160)-J160),0)),0)))</f>
        <v/>
      </c>
      <c r="J160" s="44" t="str">
        <f aca="false">IF($A160="","",$K159*('Debt Snowball Calculator'!$E$14/12))</f>
        <v/>
      </c>
      <c r="K160" s="44" t="str">
        <f aca="false">IF($A160="","",MAX($K159-(I160-J160),0))</f>
        <v/>
      </c>
      <c r="L160" s="44" t="str">
        <f aca="false">IF($A160="","",IF($N159&lt;=0.005,0,MIN('Debt Snowball Calculator'!$F$15,$N159+M160)+IF('Debt Snowball Calculator'!$H$15=$D160,MIN($C160,MAX($N159-(MIN('Debt Snowball Calculator'!$F$15,$N159+M160)-M160),0)),0)))</f>
        <v/>
      </c>
      <c r="M160" s="44" t="str">
        <f aca="false">IF($A160="","",$N159*('Debt Snowball Calculator'!$E$15/12))</f>
        <v/>
      </c>
      <c r="N160" s="44" t="str">
        <f aca="false">IF($A160="","",MAX($N159-(L160-M160),0))</f>
        <v/>
      </c>
      <c r="O160" s="44" t="str">
        <f aca="false">IF($A160="","",IF($Q159&lt;=0.005,0,MIN('Debt Snowball Calculator'!$F$16,$Q159+P160)+IF('Debt Snowball Calculator'!$H$16=$D160,MIN($C160,MAX($Q159-(MIN('Debt Snowball Calculator'!$F$16,$Q159+P160)-P160),0)),0)))</f>
        <v/>
      </c>
      <c r="P160" s="44" t="str">
        <f aca="false">IF($A160="","",$Q159*('Debt Snowball Calculator'!$E$16/12))</f>
        <v/>
      </c>
      <c r="Q160" s="44" t="str">
        <f aca="false">IF($A160="","",MAX($Q159-(O160-P160),0))</f>
        <v/>
      </c>
      <c r="R160" s="44" t="str">
        <f aca="false">IF($A160="","",IF($T159&lt;=0.005,0,MIN('Debt Snowball Calculator'!$F$17,$T159+S160)+IF('Debt Snowball Calculator'!$H$17=$D160,MIN($C160,MAX($T159-(MIN('Debt Snowball Calculator'!$F$17,$T159+S160)-S160),0)),0)))</f>
        <v/>
      </c>
      <c r="S160" s="44" t="str">
        <f aca="false">IF($A160="","",$T159*('Debt Snowball Calculator'!$E$17/12))</f>
        <v/>
      </c>
      <c r="T160" s="44" t="str">
        <f aca="false">IF($A160="","",MAX($T159-(R160-S160),0))</f>
        <v/>
      </c>
      <c r="U160" s="44" t="str">
        <f aca="false">IF($A160="","",IF($W159&lt;=0.005,0,MIN('Debt Snowball Calculator'!$F$18,$W159+V160)+IF('Debt Snowball Calculator'!$H$18=$D160,MIN($C160,MAX($W159-(MIN('Debt Snowball Calculator'!$F$18,$W159+V160)-V160),0)),0)))</f>
        <v/>
      </c>
      <c r="V160" s="44" t="str">
        <f aca="false">IF($A160="","",$W159*('Debt Snowball Calculator'!$E$18/12))</f>
        <v/>
      </c>
      <c r="W160" s="44" t="str">
        <f aca="false">IF($A160="","",MAX($W159-(U160-V160),0))</f>
        <v/>
      </c>
      <c r="X160" s="44" t="str">
        <f aca="false">IF($A160="","",IF($Z159&lt;=0.005,0,MIN('Debt Snowball Calculator'!$F$19,$Z159+Y160)+IF('Debt Snowball Calculator'!$H$19=$D160,MIN($C160,MAX($Z159-(MIN('Debt Snowball Calculator'!$F$19,$Z159+Y160)-Y160),0)),0)))</f>
        <v/>
      </c>
      <c r="Y160" s="44" t="str">
        <f aca="false">IF($A160="","",$Z159*('Debt Snowball Calculator'!$E$19/12))</f>
        <v/>
      </c>
      <c r="Z160" s="44" t="str">
        <f aca="false">IF($A160="","",MAX($Z159-(X160-Y160),0))</f>
        <v/>
      </c>
      <c r="AA160" s="44" t="str">
        <f aca="false">IF($A160="","",IF($AC159&lt;=0.005,0,MIN('Debt Snowball Calculator'!$F$20,$AC159+AB160)+IF('Debt Snowball Calculator'!$H$20=$D160,MIN($C160,MAX($AC159-(MIN('Debt Snowball Calculator'!$F$20,$AC159+AB160)-AB160),0)),0)))</f>
        <v/>
      </c>
      <c r="AB160" s="44" t="str">
        <f aca="false">IF($A160="","",$AC159*('Debt Snowball Calculator'!$E$20/12))</f>
        <v/>
      </c>
      <c r="AC160" s="44" t="str">
        <f aca="false">IF($A160="","",MAX($AC159-(AA160-AB160),0))</f>
        <v/>
      </c>
      <c r="AD160" s="44" t="str">
        <f aca="false">IF($A160="","",IF($AF159&lt;=0.005,0,MIN('Debt Snowball Calculator'!$F$21,$AF159+AE160)+IF('Debt Snowball Calculator'!$H$21=$D160,MIN($C160,MAX($AF159-(MIN('Debt Snowball Calculator'!$F$21,$AF159+AE160)-AE160),0)),0)))</f>
        <v/>
      </c>
      <c r="AE160" s="44" t="str">
        <f aca="false">IF($A160="","",$AF159*('Debt Snowball Calculator'!$E$21/12))</f>
        <v/>
      </c>
      <c r="AF160" s="44" t="str">
        <f aca="false">IF($A160="","",MAX($AF159-(AD160-AE160),0))</f>
        <v/>
      </c>
      <c r="AG160" s="44" t="str">
        <f aca="false">IF($A160="","",IF($AI159&lt;=0.005,0,MIN('Debt Snowball Calculator'!$F$22,$AI159+AH160)+IF('Debt Snowball Calculator'!$H$22=$D160,MIN($C160,MAX($AI159-(MIN('Debt Snowball Calculator'!$F$22,$AI159+AH160)-AH160),0)),0)))</f>
        <v/>
      </c>
      <c r="AH160" s="44" t="str">
        <f aca="false">IF($A160="","",$AI159*('Debt Snowball Calculator'!$E$22/12))</f>
        <v/>
      </c>
      <c r="AI160" s="44" t="str">
        <f aca="false">IF($A160="","",MAX($AI159-(AG160-AH160),0))</f>
        <v/>
      </c>
      <c r="AJ160" s="44" t="str">
        <f aca="false">IF($A160="","",F160+I160+L160+O160+R160+U160+X160+AA160+AD160+AG160)</f>
        <v/>
      </c>
      <c r="AK160" s="44" t="str">
        <f aca="false">IF($A160="","",G160+J160+M160+P160+S160+V160+Y160+AB160+AE160+AH160)</f>
        <v/>
      </c>
      <c r="AL160" s="44" t="str">
        <f aca="false">IF($A160="","",H160+K160+N160+Q160+T160+W160+Z160+AC160+AF160+AI160)</f>
        <v/>
      </c>
    </row>
    <row r="161" customFormat="false" ht="15" hidden="false" customHeight="false" outlineLevel="0" collapsed="false">
      <c r="A161" s="36" t="str">
        <f aca="false">IF($A160="","",IF(AND(ISNUMBER($AL160),$AL160&gt;0.005),$A160+1,""))</f>
        <v/>
      </c>
      <c r="B161" s="37" t="str">
        <f aca="false">IF($A161="","",EDATE('Debt Snowball Calculator'!$C$8,$A161-1))</f>
        <v/>
      </c>
      <c r="C161" s="43" t="str">
        <f aca="false">IF($A161="","",'Debt Snowball Calculator'!$C$7+IF($H160&lt;=0.005,'Debt Snowball Calculator'!$F$13,0)+IF($K160&lt;=0.005,'Debt Snowball Calculator'!$F$14,0)+IF($N160&lt;=0.005,'Debt Snowball Calculator'!$F$15,0)+IF($Q160&lt;=0.005,'Debt Snowball Calculator'!$F$16,0)+IF($T160&lt;=0.005,'Debt Snowball Calculator'!$F$17,0)+IF($W160&lt;=0.005,'Debt Snowball Calculator'!$F$18,0)+IF($Z160&lt;=0.005,'Debt Snowball Calculator'!$F$19,0)+IF($AC160&lt;=0.005,'Debt Snowball Calculator'!$F$20,0)+IF($AF160&lt;=0.005,'Debt Snowball Calculator'!$F$21,0)+IF($AI160&lt;=0.005,'Debt Snowball Calculator'!$F$22,0))</f>
        <v/>
      </c>
      <c r="D161" s="36" t="str">
        <f aca="false">IF($A161="","",MIN(IF($H160&lt;=0.005,99999,'Debt Snowball Calculator'!$H$13),IF($K160&lt;=0.005,99999,'Debt Snowball Calculator'!$H$14),IF($N160&lt;=0.005,99999,'Debt Snowball Calculator'!$H$15),IF($Q160&lt;=0.005,99999,'Debt Snowball Calculator'!$H$16),IF($T160&lt;=0.005,99999,'Debt Snowball Calculator'!$H$17),IF($W160&lt;=0.005,99999,'Debt Snowball Calculator'!$H$18),IF($Z160&lt;=0.005,99999,'Debt Snowball Calculator'!$H$19),IF($AC160&lt;=0.005,99999,'Debt Snowball Calculator'!$H$20),IF($AF160&lt;=0.005,99999,'Debt Snowball Calculator'!$H$21),IF($AI160&lt;=0.005,99999,'Debt Snowball Calculator'!$H$22)))</f>
        <v/>
      </c>
      <c r="E161" s="10" t="str">
        <f aca="false">IF($A161="","",IF($D161&gt;=99999,"— All Paid Off —",INDEX('Debt Snowball Calculator'!$C$13:$C$22,MATCH($D161,'Debt Snowball Calculator'!$H$13:$H$22,0))))</f>
        <v/>
      </c>
      <c r="F161" s="43" t="str">
        <f aca="false">IF($A161="","",IF($H160&lt;=0.005,0,MIN('Debt Snowball Calculator'!$F$13,$H160+G161)+IF('Debt Snowball Calculator'!$H$13=$D161,MIN($C161,MAX($H160-(MIN('Debt Snowball Calculator'!$F$13,$H160+G161)-G161),0)),0)))</f>
        <v/>
      </c>
      <c r="G161" s="43" t="str">
        <f aca="false">IF($A161="","",$H160*('Debt Snowball Calculator'!$E$13/12))</f>
        <v/>
      </c>
      <c r="H161" s="43" t="str">
        <f aca="false">IF($A161="","",MAX($H160-(F161-G161),0))</f>
        <v/>
      </c>
      <c r="I161" s="43" t="str">
        <f aca="false">IF($A161="","",IF($K160&lt;=0.005,0,MIN('Debt Snowball Calculator'!$F$14,$K160+J161)+IF('Debt Snowball Calculator'!$H$14=$D161,MIN($C161,MAX($K160-(MIN('Debt Snowball Calculator'!$F$14,$K160+J161)-J161),0)),0)))</f>
        <v/>
      </c>
      <c r="J161" s="43" t="str">
        <f aca="false">IF($A161="","",$K160*('Debt Snowball Calculator'!$E$14/12))</f>
        <v/>
      </c>
      <c r="K161" s="43" t="str">
        <f aca="false">IF($A161="","",MAX($K160-(I161-J161),0))</f>
        <v/>
      </c>
      <c r="L161" s="43" t="str">
        <f aca="false">IF($A161="","",IF($N160&lt;=0.005,0,MIN('Debt Snowball Calculator'!$F$15,$N160+M161)+IF('Debt Snowball Calculator'!$H$15=$D161,MIN($C161,MAX($N160-(MIN('Debt Snowball Calculator'!$F$15,$N160+M161)-M161),0)),0)))</f>
        <v/>
      </c>
      <c r="M161" s="43" t="str">
        <f aca="false">IF($A161="","",$N160*('Debt Snowball Calculator'!$E$15/12))</f>
        <v/>
      </c>
      <c r="N161" s="43" t="str">
        <f aca="false">IF($A161="","",MAX($N160-(L161-M161),0))</f>
        <v/>
      </c>
      <c r="O161" s="43" t="str">
        <f aca="false">IF($A161="","",IF($Q160&lt;=0.005,0,MIN('Debt Snowball Calculator'!$F$16,$Q160+P161)+IF('Debt Snowball Calculator'!$H$16=$D161,MIN($C161,MAX($Q160-(MIN('Debt Snowball Calculator'!$F$16,$Q160+P161)-P161),0)),0)))</f>
        <v/>
      </c>
      <c r="P161" s="43" t="str">
        <f aca="false">IF($A161="","",$Q160*('Debt Snowball Calculator'!$E$16/12))</f>
        <v/>
      </c>
      <c r="Q161" s="43" t="str">
        <f aca="false">IF($A161="","",MAX($Q160-(O161-P161),0))</f>
        <v/>
      </c>
      <c r="R161" s="43" t="str">
        <f aca="false">IF($A161="","",IF($T160&lt;=0.005,0,MIN('Debt Snowball Calculator'!$F$17,$T160+S161)+IF('Debt Snowball Calculator'!$H$17=$D161,MIN($C161,MAX($T160-(MIN('Debt Snowball Calculator'!$F$17,$T160+S161)-S161),0)),0)))</f>
        <v/>
      </c>
      <c r="S161" s="43" t="str">
        <f aca="false">IF($A161="","",$T160*('Debt Snowball Calculator'!$E$17/12))</f>
        <v/>
      </c>
      <c r="T161" s="43" t="str">
        <f aca="false">IF($A161="","",MAX($T160-(R161-S161),0))</f>
        <v/>
      </c>
      <c r="U161" s="43" t="str">
        <f aca="false">IF($A161="","",IF($W160&lt;=0.005,0,MIN('Debt Snowball Calculator'!$F$18,$W160+V161)+IF('Debt Snowball Calculator'!$H$18=$D161,MIN($C161,MAX($W160-(MIN('Debt Snowball Calculator'!$F$18,$W160+V161)-V161),0)),0)))</f>
        <v/>
      </c>
      <c r="V161" s="43" t="str">
        <f aca="false">IF($A161="","",$W160*('Debt Snowball Calculator'!$E$18/12))</f>
        <v/>
      </c>
      <c r="W161" s="43" t="str">
        <f aca="false">IF($A161="","",MAX($W160-(U161-V161),0))</f>
        <v/>
      </c>
      <c r="X161" s="43" t="str">
        <f aca="false">IF($A161="","",IF($Z160&lt;=0.005,0,MIN('Debt Snowball Calculator'!$F$19,$Z160+Y161)+IF('Debt Snowball Calculator'!$H$19=$D161,MIN($C161,MAX($Z160-(MIN('Debt Snowball Calculator'!$F$19,$Z160+Y161)-Y161),0)),0)))</f>
        <v/>
      </c>
      <c r="Y161" s="43" t="str">
        <f aca="false">IF($A161="","",$Z160*('Debt Snowball Calculator'!$E$19/12))</f>
        <v/>
      </c>
      <c r="Z161" s="43" t="str">
        <f aca="false">IF($A161="","",MAX($Z160-(X161-Y161),0))</f>
        <v/>
      </c>
      <c r="AA161" s="43" t="str">
        <f aca="false">IF($A161="","",IF($AC160&lt;=0.005,0,MIN('Debt Snowball Calculator'!$F$20,$AC160+AB161)+IF('Debt Snowball Calculator'!$H$20=$D161,MIN($C161,MAX($AC160-(MIN('Debt Snowball Calculator'!$F$20,$AC160+AB161)-AB161),0)),0)))</f>
        <v/>
      </c>
      <c r="AB161" s="43" t="str">
        <f aca="false">IF($A161="","",$AC160*('Debt Snowball Calculator'!$E$20/12))</f>
        <v/>
      </c>
      <c r="AC161" s="43" t="str">
        <f aca="false">IF($A161="","",MAX($AC160-(AA161-AB161),0))</f>
        <v/>
      </c>
      <c r="AD161" s="43" t="str">
        <f aca="false">IF($A161="","",IF($AF160&lt;=0.005,0,MIN('Debt Snowball Calculator'!$F$21,$AF160+AE161)+IF('Debt Snowball Calculator'!$H$21=$D161,MIN($C161,MAX($AF160-(MIN('Debt Snowball Calculator'!$F$21,$AF160+AE161)-AE161),0)),0)))</f>
        <v/>
      </c>
      <c r="AE161" s="43" t="str">
        <f aca="false">IF($A161="","",$AF160*('Debt Snowball Calculator'!$E$21/12))</f>
        <v/>
      </c>
      <c r="AF161" s="43" t="str">
        <f aca="false">IF($A161="","",MAX($AF160-(AD161-AE161),0))</f>
        <v/>
      </c>
      <c r="AG161" s="43" t="str">
        <f aca="false">IF($A161="","",IF($AI160&lt;=0.005,0,MIN('Debt Snowball Calculator'!$F$22,$AI160+AH161)+IF('Debt Snowball Calculator'!$H$22=$D161,MIN($C161,MAX($AI160-(MIN('Debt Snowball Calculator'!$F$22,$AI160+AH161)-AH161),0)),0)))</f>
        <v/>
      </c>
      <c r="AH161" s="43" t="str">
        <f aca="false">IF($A161="","",$AI160*('Debt Snowball Calculator'!$E$22/12))</f>
        <v/>
      </c>
      <c r="AI161" s="43" t="str">
        <f aca="false">IF($A161="","",MAX($AI160-(AG161-AH161),0))</f>
        <v/>
      </c>
      <c r="AJ161" s="43" t="str">
        <f aca="false">IF($A161="","",F161+I161+L161+O161+R161+U161+X161+AA161+AD161+AG161)</f>
        <v/>
      </c>
      <c r="AK161" s="43" t="str">
        <f aca="false">IF($A161="","",G161+J161+M161+P161+S161+V161+Y161+AB161+AE161+AH161)</f>
        <v/>
      </c>
      <c r="AL161" s="43" t="str">
        <f aca="false">IF($A161="","",H161+K161+N161+Q161+T161+W161+Z161+AC161+AF161+AI161)</f>
        <v/>
      </c>
    </row>
    <row r="162" customFormat="false" ht="15" hidden="false" customHeight="false" outlineLevel="0" collapsed="false">
      <c r="A162" s="39" t="str">
        <f aca="false">IF($A161="","",IF(AND(ISNUMBER($AL161),$AL161&gt;0.005),$A161+1,""))</f>
        <v/>
      </c>
      <c r="B162" s="40" t="str">
        <f aca="false">IF($A162="","",EDATE('Debt Snowball Calculator'!$C$8,$A162-1))</f>
        <v/>
      </c>
      <c r="C162" s="44" t="str">
        <f aca="false">IF($A162="","",'Debt Snowball Calculator'!$C$7+IF($H161&lt;=0.005,'Debt Snowball Calculator'!$F$13,0)+IF($K161&lt;=0.005,'Debt Snowball Calculator'!$F$14,0)+IF($N161&lt;=0.005,'Debt Snowball Calculator'!$F$15,0)+IF($Q161&lt;=0.005,'Debt Snowball Calculator'!$F$16,0)+IF($T161&lt;=0.005,'Debt Snowball Calculator'!$F$17,0)+IF($W161&lt;=0.005,'Debt Snowball Calculator'!$F$18,0)+IF($Z161&lt;=0.005,'Debt Snowball Calculator'!$F$19,0)+IF($AC161&lt;=0.005,'Debt Snowball Calculator'!$F$20,0)+IF($AF161&lt;=0.005,'Debt Snowball Calculator'!$F$21,0)+IF($AI161&lt;=0.005,'Debt Snowball Calculator'!$F$22,0))</f>
        <v/>
      </c>
      <c r="D162" s="39" t="str">
        <f aca="false">IF($A162="","",MIN(IF($H161&lt;=0.005,99999,'Debt Snowball Calculator'!$H$13),IF($K161&lt;=0.005,99999,'Debt Snowball Calculator'!$H$14),IF($N161&lt;=0.005,99999,'Debt Snowball Calculator'!$H$15),IF($Q161&lt;=0.005,99999,'Debt Snowball Calculator'!$H$16),IF($T161&lt;=0.005,99999,'Debt Snowball Calculator'!$H$17),IF($W161&lt;=0.005,99999,'Debt Snowball Calculator'!$H$18),IF($Z161&lt;=0.005,99999,'Debt Snowball Calculator'!$H$19),IF($AC161&lt;=0.005,99999,'Debt Snowball Calculator'!$H$20),IF($AF161&lt;=0.005,99999,'Debt Snowball Calculator'!$H$21),IF($AI161&lt;=0.005,99999,'Debt Snowball Calculator'!$H$22)))</f>
        <v/>
      </c>
      <c r="E162" s="17" t="str">
        <f aca="false">IF($A162="","",IF($D162&gt;=99999,"— All Paid Off —",INDEX('Debt Snowball Calculator'!$C$13:$C$22,MATCH($D162,'Debt Snowball Calculator'!$H$13:$H$22,0))))</f>
        <v/>
      </c>
      <c r="F162" s="44" t="str">
        <f aca="false">IF($A162="","",IF($H161&lt;=0.005,0,MIN('Debt Snowball Calculator'!$F$13,$H161+G162)+IF('Debt Snowball Calculator'!$H$13=$D162,MIN($C162,MAX($H161-(MIN('Debt Snowball Calculator'!$F$13,$H161+G162)-G162),0)),0)))</f>
        <v/>
      </c>
      <c r="G162" s="44" t="str">
        <f aca="false">IF($A162="","",$H161*('Debt Snowball Calculator'!$E$13/12))</f>
        <v/>
      </c>
      <c r="H162" s="44" t="str">
        <f aca="false">IF($A162="","",MAX($H161-(F162-G162),0))</f>
        <v/>
      </c>
      <c r="I162" s="44" t="str">
        <f aca="false">IF($A162="","",IF($K161&lt;=0.005,0,MIN('Debt Snowball Calculator'!$F$14,$K161+J162)+IF('Debt Snowball Calculator'!$H$14=$D162,MIN($C162,MAX($K161-(MIN('Debt Snowball Calculator'!$F$14,$K161+J162)-J162),0)),0)))</f>
        <v/>
      </c>
      <c r="J162" s="44" t="str">
        <f aca="false">IF($A162="","",$K161*('Debt Snowball Calculator'!$E$14/12))</f>
        <v/>
      </c>
      <c r="K162" s="44" t="str">
        <f aca="false">IF($A162="","",MAX($K161-(I162-J162),0))</f>
        <v/>
      </c>
      <c r="L162" s="44" t="str">
        <f aca="false">IF($A162="","",IF($N161&lt;=0.005,0,MIN('Debt Snowball Calculator'!$F$15,$N161+M162)+IF('Debt Snowball Calculator'!$H$15=$D162,MIN($C162,MAX($N161-(MIN('Debt Snowball Calculator'!$F$15,$N161+M162)-M162),0)),0)))</f>
        <v/>
      </c>
      <c r="M162" s="44" t="str">
        <f aca="false">IF($A162="","",$N161*('Debt Snowball Calculator'!$E$15/12))</f>
        <v/>
      </c>
      <c r="N162" s="44" t="str">
        <f aca="false">IF($A162="","",MAX($N161-(L162-M162),0))</f>
        <v/>
      </c>
      <c r="O162" s="44" t="str">
        <f aca="false">IF($A162="","",IF($Q161&lt;=0.005,0,MIN('Debt Snowball Calculator'!$F$16,$Q161+P162)+IF('Debt Snowball Calculator'!$H$16=$D162,MIN($C162,MAX($Q161-(MIN('Debt Snowball Calculator'!$F$16,$Q161+P162)-P162),0)),0)))</f>
        <v/>
      </c>
      <c r="P162" s="44" t="str">
        <f aca="false">IF($A162="","",$Q161*('Debt Snowball Calculator'!$E$16/12))</f>
        <v/>
      </c>
      <c r="Q162" s="44" t="str">
        <f aca="false">IF($A162="","",MAX($Q161-(O162-P162),0))</f>
        <v/>
      </c>
      <c r="R162" s="44" t="str">
        <f aca="false">IF($A162="","",IF($T161&lt;=0.005,0,MIN('Debt Snowball Calculator'!$F$17,$T161+S162)+IF('Debt Snowball Calculator'!$H$17=$D162,MIN($C162,MAX($T161-(MIN('Debt Snowball Calculator'!$F$17,$T161+S162)-S162),0)),0)))</f>
        <v/>
      </c>
      <c r="S162" s="44" t="str">
        <f aca="false">IF($A162="","",$T161*('Debt Snowball Calculator'!$E$17/12))</f>
        <v/>
      </c>
      <c r="T162" s="44" t="str">
        <f aca="false">IF($A162="","",MAX($T161-(R162-S162),0))</f>
        <v/>
      </c>
      <c r="U162" s="44" t="str">
        <f aca="false">IF($A162="","",IF($W161&lt;=0.005,0,MIN('Debt Snowball Calculator'!$F$18,$W161+V162)+IF('Debt Snowball Calculator'!$H$18=$D162,MIN($C162,MAX($W161-(MIN('Debt Snowball Calculator'!$F$18,$W161+V162)-V162),0)),0)))</f>
        <v/>
      </c>
      <c r="V162" s="44" t="str">
        <f aca="false">IF($A162="","",$W161*('Debt Snowball Calculator'!$E$18/12))</f>
        <v/>
      </c>
      <c r="W162" s="44" t="str">
        <f aca="false">IF($A162="","",MAX($W161-(U162-V162),0))</f>
        <v/>
      </c>
      <c r="X162" s="44" t="str">
        <f aca="false">IF($A162="","",IF($Z161&lt;=0.005,0,MIN('Debt Snowball Calculator'!$F$19,$Z161+Y162)+IF('Debt Snowball Calculator'!$H$19=$D162,MIN($C162,MAX($Z161-(MIN('Debt Snowball Calculator'!$F$19,$Z161+Y162)-Y162),0)),0)))</f>
        <v/>
      </c>
      <c r="Y162" s="44" t="str">
        <f aca="false">IF($A162="","",$Z161*('Debt Snowball Calculator'!$E$19/12))</f>
        <v/>
      </c>
      <c r="Z162" s="44" t="str">
        <f aca="false">IF($A162="","",MAX($Z161-(X162-Y162),0))</f>
        <v/>
      </c>
      <c r="AA162" s="44" t="str">
        <f aca="false">IF($A162="","",IF($AC161&lt;=0.005,0,MIN('Debt Snowball Calculator'!$F$20,$AC161+AB162)+IF('Debt Snowball Calculator'!$H$20=$D162,MIN($C162,MAX($AC161-(MIN('Debt Snowball Calculator'!$F$20,$AC161+AB162)-AB162),0)),0)))</f>
        <v/>
      </c>
      <c r="AB162" s="44" t="str">
        <f aca="false">IF($A162="","",$AC161*('Debt Snowball Calculator'!$E$20/12))</f>
        <v/>
      </c>
      <c r="AC162" s="44" t="str">
        <f aca="false">IF($A162="","",MAX($AC161-(AA162-AB162),0))</f>
        <v/>
      </c>
      <c r="AD162" s="44" t="str">
        <f aca="false">IF($A162="","",IF($AF161&lt;=0.005,0,MIN('Debt Snowball Calculator'!$F$21,$AF161+AE162)+IF('Debt Snowball Calculator'!$H$21=$D162,MIN($C162,MAX($AF161-(MIN('Debt Snowball Calculator'!$F$21,$AF161+AE162)-AE162),0)),0)))</f>
        <v/>
      </c>
      <c r="AE162" s="44" t="str">
        <f aca="false">IF($A162="","",$AF161*('Debt Snowball Calculator'!$E$21/12))</f>
        <v/>
      </c>
      <c r="AF162" s="44" t="str">
        <f aca="false">IF($A162="","",MAX($AF161-(AD162-AE162),0))</f>
        <v/>
      </c>
      <c r="AG162" s="44" t="str">
        <f aca="false">IF($A162="","",IF($AI161&lt;=0.005,0,MIN('Debt Snowball Calculator'!$F$22,$AI161+AH162)+IF('Debt Snowball Calculator'!$H$22=$D162,MIN($C162,MAX($AI161-(MIN('Debt Snowball Calculator'!$F$22,$AI161+AH162)-AH162),0)),0)))</f>
        <v/>
      </c>
      <c r="AH162" s="44" t="str">
        <f aca="false">IF($A162="","",$AI161*('Debt Snowball Calculator'!$E$22/12))</f>
        <v/>
      </c>
      <c r="AI162" s="44" t="str">
        <f aca="false">IF($A162="","",MAX($AI161-(AG162-AH162),0))</f>
        <v/>
      </c>
      <c r="AJ162" s="44" t="str">
        <f aca="false">IF($A162="","",F162+I162+L162+O162+R162+U162+X162+AA162+AD162+AG162)</f>
        <v/>
      </c>
      <c r="AK162" s="44" t="str">
        <f aca="false">IF($A162="","",G162+J162+M162+P162+S162+V162+Y162+AB162+AE162+AH162)</f>
        <v/>
      </c>
      <c r="AL162" s="44" t="str">
        <f aca="false">IF($A162="","",H162+K162+N162+Q162+T162+W162+Z162+AC162+AF162+AI162)</f>
        <v/>
      </c>
    </row>
    <row r="163" customFormat="false" ht="15" hidden="false" customHeight="false" outlineLevel="0" collapsed="false">
      <c r="A163" s="36" t="str">
        <f aca="false">IF($A162="","",IF(AND(ISNUMBER($AL162),$AL162&gt;0.005),$A162+1,""))</f>
        <v/>
      </c>
      <c r="B163" s="37" t="str">
        <f aca="false">IF($A163="","",EDATE('Debt Snowball Calculator'!$C$8,$A163-1))</f>
        <v/>
      </c>
      <c r="C163" s="43" t="str">
        <f aca="false">IF($A163="","",'Debt Snowball Calculator'!$C$7+IF($H162&lt;=0.005,'Debt Snowball Calculator'!$F$13,0)+IF($K162&lt;=0.005,'Debt Snowball Calculator'!$F$14,0)+IF($N162&lt;=0.005,'Debt Snowball Calculator'!$F$15,0)+IF($Q162&lt;=0.005,'Debt Snowball Calculator'!$F$16,0)+IF($T162&lt;=0.005,'Debt Snowball Calculator'!$F$17,0)+IF($W162&lt;=0.005,'Debt Snowball Calculator'!$F$18,0)+IF($Z162&lt;=0.005,'Debt Snowball Calculator'!$F$19,0)+IF($AC162&lt;=0.005,'Debt Snowball Calculator'!$F$20,0)+IF($AF162&lt;=0.005,'Debt Snowball Calculator'!$F$21,0)+IF($AI162&lt;=0.005,'Debt Snowball Calculator'!$F$22,0))</f>
        <v/>
      </c>
      <c r="D163" s="36" t="str">
        <f aca="false">IF($A163="","",MIN(IF($H162&lt;=0.005,99999,'Debt Snowball Calculator'!$H$13),IF($K162&lt;=0.005,99999,'Debt Snowball Calculator'!$H$14),IF($N162&lt;=0.005,99999,'Debt Snowball Calculator'!$H$15),IF($Q162&lt;=0.005,99999,'Debt Snowball Calculator'!$H$16),IF($T162&lt;=0.005,99999,'Debt Snowball Calculator'!$H$17),IF($W162&lt;=0.005,99999,'Debt Snowball Calculator'!$H$18),IF($Z162&lt;=0.005,99999,'Debt Snowball Calculator'!$H$19),IF($AC162&lt;=0.005,99999,'Debt Snowball Calculator'!$H$20),IF($AF162&lt;=0.005,99999,'Debt Snowball Calculator'!$H$21),IF($AI162&lt;=0.005,99999,'Debt Snowball Calculator'!$H$22)))</f>
        <v/>
      </c>
      <c r="E163" s="10" t="str">
        <f aca="false">IF($A163="","",IF($D163&gt;=99999,"— All Paid Off —",INDEX('Debt Snowball Calculator'!$C$13:$C$22,MATCH($D163,'Debt Snowball Calculator'!$H$13:$H$22,0))))</f>
        <v/>
      </c>
      <c r="F163" s="43" t="str">
        <f aca="false">IF($A163="","",IF($H162&lt;=0.005,0,MIN('Debt Snowball Calculator'!$F$13,$H162+G163)+IF('Debt Snowball Calculator'!$H$13=$D163,MIN($C163,MAX($H162-(MIN('Debt Snowball Calculator'!$F$13,$H162+G163)-G163),0)),0)))</f>
        <v/>
      </c>
      <c r="G163" s="43" t="str">
        <f aca="false">IF($A163="","",$H162*('Debt Snowball Calculator'!$E$13/12))</f>
        <v/>
      </c>
      <c r="H163" s="43" t="str">
        <f aca="false">IF($A163="","",MAX($H162-(F163-G163),0))</f>
        <v/>
      </c>
      <c r="I163" s="43" t="str">
        <f aca="false">IF($A163="","",IF($K162&lt;=0.005,0,MIN('Debt Snowball Calculator'!$F$14,$K162+J163)+IF('Debt Snowball Calculator'!$H$14=$D163,MIN($C163,MAX($K162-(MIN('Debt Snowball Calculator'!$F$14,$K162+J163)-J163),0)),0)))</f>
        <v/>
      </c>
      <c r="J163" s="43" t="str">
        <f aca="false">IF($A163="","",$K162*('Debt Snowball Calculator'!$E$14/12))</f>
        <v/>
      </c>
      <c r="K163" s="43" t="str">
        <f aca="false">IF($A163="","",MAX($K162-(I163-J163),0))</f>
        <v/>
      </c>
      <c r="L163" s="43" t="str">
        <f aca="false">IF($A163="","",IF($N162&lt;=0.005,0,MIN('Debt Snowball Calculator'!$F$15,$N162+M163)+IF('Debt Snowball Calculator'!$H$15=$D163,MIN($C163,MAX($N162-(MIN('Debt Snowball Calculator'!$F$15,$N162+M163)-M163),0)),0)))</f>
        <v/>
      </c>
      <c r="M163" s="43" t="str">
        <f aca="false">IF($A163="","",$N162*('Debt Snowball Calculator'!$E$15/12))</f>
        <v/>
      </c>
      <c r="N163" s="43" t="str">
        <f aca="false">IF($A163="","",MAX($N162-(L163-M163),0))</f>
        <v/>
      </c>
      <c r="O163" s="43" t="str">
        <f aca="false">IF($A163="","",IF($Q162&lt;=0.005,0,MIN('Debt Snowball Calculator'!$F$16,$Q162+P163)+IF('Debt Snowball Calculator'!$H$16=$D163,MIN($C163,MAX($Q162-(MIN('Debt Snowball Calculator'!$F$16,$Q162+P163)-P163),0)),0)))</f>
        <v/>
      </c>
      <c r="P163" s="43" t="str">
        <f aca="false">IF($A163="","",$Q162*('Debt Snowball Calculator'!$E$16/12))</f>
        <v/>
      </c>
      <c r="Q163" s="43" t="str">
        <f aca="false">IF($A163="","",MAX($Q162-(O163-P163),0))</f>
        <v/>
      </c>
      <c r="R163" s="43" t="str">
        <f aca="false">IF($A163="","",IF($T162&lt;=0.005,0,MIN('Debt Snowball Calculator'!$F$17,$T162+S163)+IF('Debt Snowball Calculator'!$H$17=$D163,MIN($C163,MAX($T162-(MIN('Debt Snowball Calculator'!$F$17,$T162+S163)-S163),0)),0)))</f>
        <v/>
      </c>
      <c r="S163" s="43" t="str">
        <f aca="false">IF($A163="","",$T162*('Debt Snowball Calculator'!$E$17/12))</f>
        <v/>
      </c>
      <c r="T163" s="43" t="str">
        <f aca="false">IF($A163="","",MAX($T162-(R163-S163),0))</f>
        <v/>
      </c>
      <c r="U163" s="43" t="str">
        <f aca="false">IF($A163="","",IF($W162&lt;=0.005,0,MIN('Debt Snowball Calculator'!$F$18,$W162+V163)+IF('Debt Snowball Calculator'!$H$18=$D163,MIN($C163,MAX($W162-(MIN('Debt Snowball Calculator'!$F$18,$W162+V163)-V163),0)),0)))</f>
        <v/>
      </c>
      <c r="V163" s="43" t="str">
        <f aca="false">IF($A163="","",$W162*('Debt Snowball Calculator'!$E$18/12))</f>
        <v/>
      </c>
      <c r="W163" s="43" t="str">
        <f aca="false">IF($A163="","",MAX($W162-(U163-V163),0))</f>
        <v/>
      </c>
      <c r="X163" s="43" t="str">
        <f aca="false">IF($A163="","",IF($Z162&lt;=0.005,0,MIN('Debt Snowball Calculator'!$F$19,$Z162+Y163)+IF('Debt Snowball Calculator'!$H$19=$D163,MIN($C163,MAX($Z162-(MIN('Debt Snowball Calculator'!$F$19,$Z162+Y163)-Y163),0)),0)))</f>
        <v/>
      </c>
      <c r="Y163" s="43" t="str">
        <f aca="false">IF($A163="","",$Z162*('Debt Snowball Calculator'!$E$19/12))</f>
        <v/>
      </c>
      <c r="Z163" s="43" t="str">
        <f aca="false">IF($A163="","",MAX($Z162-(X163-Y163),0))</f>
        <v/>
      </c>
      <c r="AA163" s="43" t="str">
        <f aca="false">IF($A163="","",IF($AC162&lt;=0.005,0,MIN('Debt Snowball Calculator'!$F$20,$AC162+AB163)+IF('Debt Snowball Calculator'!$H$20=$D163,MIN($C163,MAX($AC162-(MIN('Debt Snowball Calculator'!$F$20,$AC162+AB163)-AB163),0)),0)))</f>
        <v/>
      </c>
      <c r="AB163" s="43" t="str">
        <f aca="false">IF($A163="","",$AC162*('Debt Snowball Calculator'!$E$20/12))</f>
        <v/>
      </c>
      <c r="AC163" s="43" t="str">
        <f aca="false">IF($A163="","",MAX($AC162-(AA163-AB163),0))</f>
        <v/>
      </c>
      <c r="AD163" s="43" t="str">
        <f aca="false">IF($A163="","",IF($AF162&lt;=0.005,0,MIN('Debt Snowball Calculator'!$F$21,$AF162+AE163)+IF('Debt Snowball Calculator'!$H$21=$D163,MIN($C163,MAX($AF162-(MIN('Debt Snowball Calculator'!$F$21,$AF162+AE163)-AE163),0)),0)))</f>
        <v/>
      </c>
      <c r="AE163" s="43" t="str">
        <f aca="false">IF($A163="","",$AF162*('Debt Snowball Calculator'!$E$21/12))</f>
        <v/>
      </c>
      <c r="AF163" s="43" t="str">
        <f aca="false">IF($A163="","",MAX($AF162-(AD163-AE163),0))</f>
        <v/>
      </c>
      <c r="AG163" s="43" t="str">
        <f aca="false">IF($A163="","",IF($AI162&lt;=0.005,0,MIN('Debt Snowball Calculator'!$F$22,$AI162+AH163)+IF('Debt Snowball Calculator'!$H$22=$D163,MIN($C163,MAX($AI162-(MIN('Debt Snowball Calculator'!$F$22,$AI162+AH163)-AH163),0)),0)))</f>
        <v/>
      </c>
      <c r="AH163" s="43" t="str">
        <f aca="false">IF($A163="","",$AI162*('Debt Snowball Calculator'!$E$22/12))</f>
        <v/>
      </c>
      <c r="AI163" s="43" t="str">
        <f aca="false">IF($A163="","",MAX($AI162-(AG163-AH163),0))</f>
        <v/>
      </c>
      <c r="AJ163" s="43" t="str">
        <f aca="false">IF($A163="","",F163+I163+L163+O163+R163+U163+X163+AA163+AD163+AG163)</f>
        <v/>
      </c>
      <c r="AK163" s="43" t="str">
        <f aca="false">IF($A163="","",G163+J163+M163+P163+S163+V163+Y163+AB163+AE163+AH163)</f>
        <v/>
      </c>
      <c r="AL163" s="43" t="str">
        <f aca="false">IF($A163="","",H163+K163+N163+Q163+T163+W163+Z163+AC163+AF163+AI163)</f>
        <v/>
      </c>
    </row>
    <row r="164" customFormat="false" ht="15" hidden="false" customHeight="false" outlineLevel="0" collapsed="false">
      <c r="A164" s="39" t="str">
        <f aca="false">IF($A163="","",IF(AND(ISNUMBER($AL163),$AL163&gt;0.005),$A163+1,""))</f>
        <v/>
      </c>
      <c r="B164" s="40" t="str">
        <f aca="false">IF($A164="","",EDATE('Debt Snowball Calculator'!$C$8,$A164-1))</f>
        <v/>
      </c>
      <c r="C164" s="44" t="str">
        <f aca="false">IF($A164="","",'Debt Snowball Calculator'!$C$7+IF($H163&lt;=0.005,'Debt Snowball Calculator'!$F$13,0)+IF($K163&lt;=0.005,'Debt Snowball Calculator'!$F$14,0)+IF($N163&lt;=0.005,'Debt Snowball Calculator'!$F$15,0)+IF($Q163&lt;=0.005,'Debt Snowball Calculator'!$F$16,0)+IF($T163&lt;=0.005,'Debt Snowball Calculator'!$F$17,0)+IF($W163&lt;=0.005,'Debt Snowball Calculator'!$F$18,0)+IF($Z163&lt;=0.005,'Debt Snowball Calculator'!$F$19,0)+IF($AC163&lt;=0.005,'Debt Snowball Calculator'!$F$20,0)+IF($AF163&lt;=0.005,'Debt Snowball Calculator'!$F$21,0)+IF($AI163&lt;=0.005,'Debt Snowball Calculator'!$F$22,0))</f>
        <v/>
      </c>
      <c r="D164" s="39" t="str">
        <f aca="false">IF($A164="","",MIN(IF($H163&lt;=0.005,99999,'Debt Snowball Calculator'!$H$13),IF($K163&lt;=0.005,99999,'Debt Snowball Calculator'!$H$14),IF($N163&lt;=0.005,99999,'Debt Snowball Calculator'!$H$15),IF($Q163&lt;=0.005,99999,'Debt Snowball Calculator'!$H$16),IF($T163&lt;=0.005,99999,'Debt Snowball Calculator'!$H$17),IF($W163&lt;=0.005,99999,'Debt Snowball Calculator'!$H$18),IF($Z163&lt;=0.005,99999,'Debt Snowball Calculator'!$H$19),IF($AC163&lt;=0.005,99999,'Debt Snowball Calculator'!$H$20),IF($AF163&lt;=0.005,99999,'Debt Snowball Calculator'!$H$21),IF($AI163&lt;=0.005,99999,'Debt Snowball Calculator'!$H$22)))</f>
        <v/>
      </c>
      <c r="E164" s="17" t="str">
        <f aca="false">IF($A164="","",IF($D164&gt;=99999,"— All Paid Off —",INDEX('Debt Snowball Calculator'!$C$13:$C$22,MATCH($D164,'Debt Snowball Calculator'!$H$13:$H$22,0))))</f>
        <v/>
      </c>
      <c r="F164" s="44" t="str">
        <f aca="false">IF($A164="","",IF($H163&lt;=0.005,0,MIN('Debt Snowball Calculator'!$F$13,$H163+G164)+IF('Debt Snowball Calculator'!$H$13=$D164,MIN($C164,MAX($H163-(MIN('Debt Snowball Calculator'!$F$13,$H163+G164)-G164),0)),0)))</f>
        <v/>
      </c>
      <c r="G164" s="44" t="str">
        <f aca="false">IF($A164="","",$H163*('Debt Snowball Calculator'!$E$13/12))</f>
        <v/>
      </c>
      <c r="H164" s="44" t="str">
        <f aca="false">IF($A164="","",MAX($H163-(F164-G164),0))</f>
        <v/>
      </c>
      <c r="I164" s="44" t="str">
        <f aca="false">IF($A164="","",IF($K163&lt;=0.005,0,MIN('Debt Snowball Calculator'!$F$14,$K163+J164)+IF('Debt Snowball Calculator'!$H$14=$D164,MIN($C164,MAX($K163-(MIN('Debt Snowball Calculator'!$F$14,$K163+J164)-J164),0)),0)))</f>
        <v/>
      </c>
      <c r="J164" s="44" t="str">
        <f aca="false">IF($A164="","",$K163*('Debt Snowball Calculator'!$E$14/12))</f>
        <v/>
      </c>
      <c r="K164" s="44" t="str">
        <f aca="false">IF($A164="","",MAX($K163-(I164-J164),0))</f>
        <v/>
      </c>
      <c r="L164" s="44" t="str">
        <f aca="false">IF($A164="","",IF($N163&lt;=0.005,0,MIN('Debt Snowball Calculator'!$F$15,$N163+M164)+IF('Debt Snowball Calculator'!$H$15=$D164,MIN($C164,MAX($N163-(MIN('Debt Snowball Calculator'!$F$15,$N163+M164)-M164),0)),0)))</f>
        <v/>
      </c>
      <c r="M164" s="44" t="str">
        <f aca="false">IF($A164="","",$N163*('Debt Snowball Calculator'!$E$15/12))</f>
        <v/>
      </c>
      <c r="N164" s="44" t="str">
        <f aca="false">IF($A164="","",MAX($N163-(L164-M164),0))</f>
        <v/>
      </c>
      <c r="O164" s="44" t="str">
        <f aca="false">IF($A164="","",IF($Q163&lt;=0.005,0,MIN('Debt Snowball Calculator'!$F$16,$Q163+P164)+IF('Debt Snowball Calculator'!$H$16=$D164,MIN($C164,MAX($Q163-(MIN('Debt Snowball Calculator'!$F$16,$Q163+P164)-P164),0)),0)))</f>
        <v/>
      </c>
      <c r="P164" s="44" t="str">
        <f aca="false">IF($A164="","",$Q163*('Debt Snowball Calculator'!$E$16/12))</f>
        <v/>
      </c>
      <c r="Q164" s="44" t="str">
        <f aca="false">IF($A164="","",MAX($Q163-(O164-P164),0))</f>
        <v/>
      </c>
      <c r="R164" s="44" t="str">
        <f aca="false">IF($A164="","",IF($T163&lt;=0.005,0,MIN('Debt Snowball Calculator'!$F$17,$T163+S164)+IF('Debt Snowball Calculator'!$H$17=$D164,MIN($C164,MAX($T163-(MIN('Debt Snowball Calculator'!$F$17,$T163+S164)-S164),0)),0)))</f>
        <v/>
      </c>
      <c r="S164" s="44" t="str">
        <f aca="false">IF($A164="","",$T163*('Debt Snowball Calculator'!$E$17/12))</f>
        <v/>
      </c>
      <c r="T164" s="44" t="str">
        <f aca="false">IF($A164="","",MAX($T163-(R164-S164),0))</f>
        <v/>
      </c>
      <c r="U164" s="44" t="str">
        <f aca="false">IF($A164="","",IF($W163&lt;=0.005,0,MIN('Debt Snowball Calculator'!$F$18,$W163+V164)+IF('Debt Snowball Calculator'!$H$18=$D164,MIN($C164,MAX($W163-(MIN('Debt Snowball Calculator'!$F$18,$W163+V164)-V164),0)),0)))</f>
        <v/>
      </c>
      <c r="V164" s="44" t="str">
        <f aca="false">IF($A164="","",$W163*('Debt Snowball Calculator'!$E$18/12))</f>
        <v/>
      </c>
      <c r="W164" s="44" t="str">
        <f aca="false">IF($A164="","",MAX($W163-(U164-V164),0))</f>
        <v/>
      </c>
      <c r="X164" s="44" t="str">
        <f aca="false">IF($A164="","",IF($Z163&lt;=0.005,0,MIN('Debt Snowball Calculator'!$F$19,$Z163+Y164)+IF('Debt Snowball Calculator'!$H$19=$D164,MIN($C164,MAX($Z163-(MIN('Debt Snowball Calculator'!$F$19,$Z163+Y164)-Y164),0)),0)))</f>
        <v/>
      </c>
      <c r="Y164" s="44" t="str">
        <f aca="false">IF($A164="","",$Z163*('Debt Snowball Calculator'!$E$19/12))</f>
        <v/>
      </c>
      <c r="Z164" s="44" t="str">
        <f aca="false">IF($A164="","",MAX($Z163-(X164-Y164),0))</f>
        <v/>
      </c>
      <c r="AA164" s="44" t="str">
        <f aca="false">IF($A164="","",IF($AC163&lt;=0.005,0,MIN('Debt Snowball Calculator'!$F$20,$AC163+AB164)+IF('Debt Snowball Calculator'!$H$20=$D164,MIN($C164,MAX($AC163-(MIN('Debt Snowball Calculator'!$F$20,$AC163+AB164)-AB164),0)),0)))</f>
        <v/>
      </c>
      <c r="AB164" s="44" t="str">
        <f aca="false">IF($A164="","",$AC163*('Debt Snowball Calculator'!$E$20/12))</f>
        <v/>
      </c>
      <c r="AC164" s="44" t="str">
        <f aca="false">IF($A164="","",MAX($AC163-(AA164-AB164),0))</f>
        <v/>
      </c>
      <c r="AD164" s="44" t="str">
        <f aca="false">IF($A164="","",IF($AF163&lt;=0.005,0,MIN('Debt Snowball Calculator'!$F$21,$AF163+AE164)+IF('Debt Snowball Calculator'!$H$21=$D164,MIN($C164,MAX($AF163-(MIN('Debt Snowball Calculator'!$F$21,$AF163+AE164)-AE164),0)),0)))</f>
        <v/>
      </c>
      <c r="AE164" s="44" t="str">
        <f aca="false">IF($A164="","",$AF163*('Debt Snowball Calculator'!$E$21/12))</f>
        <v/>
      </c>
      <c r="AF164" s="44" t="str">
        <f aca="false">IF($A164="","",MAX($AF163-(AD164-AE164),0))</f>
        <v/>
      </c>
      <c r="AG164" s="44" t="str">
        <f aca="false">IF($A164="","",IF($AI163&lt;=0.005,0,MIN('Debt Snowball Calculator'!$F$22,$AI163+AH164)+IF('Debt Snowball Calculator'!$H$22=$D164,MIN($C164,MAX($AI163-(MIN('Debt Snowball Calculator'!$F$22,$AI163+AH164)-AH164),0)),0)))</f>
        <v/>
      </c>
      <c r="AH164" s="44" t="str">
        <f aca="false">IF($A164="","",$AI163*('Debt Snowball Calculator'!$E$22/12))</f>
        <v/>
      </c>
      <c r="AI164" s="44" t="str">
        <f aca="false">IF($A164="","",MAX($AI163-(AG164-AH164),0))</f>
        <v/>
      </c>
      <c r="AJ164" s="44" t="str">
        <f aca="false">IF($A164="","",F164+I164+L164+O164+R164+U164+X164+AA164+AD164+AG164)</f>
        <v/>
      </c>
      <c r="AK164" s="44" t="str">
        <f aca="false">IF($A164="","",G164+J164+M164+P164+S164+V164+Y164+AB164+AE164+AH164)</f>
        <v/>
      </c>
      <c r="AL164" s="44" t="str">
        <f aca="false">IF($A164="","",H164+K164+N164+Q164+T164+W164+Z164+AC164+AF164+AI164)</f>
        <v/>
      </c>
    </row>
    <row r="165" customFormat="false" ht="15" hidden="false" customHeight="false" outlineLevel="0" collapsed="false">
      <c r="A165" s="36" t="str">
        <f aca="false">IF($A164="","",IF(AND(ISNUMBER($AL164),$AL164&gt;0.005),$A164+1,""))</f>
        <v/>
      </c>
      <c r="B165" s="37" t="str">
        <f aca="false">IF($A165="","",EDATE('Debt Snowball Calculator'!$C$8,$A165-1))</f>
        <v/>
      </c>
      <c r="C165" s="43" t="str">
        <f aca="false">IF($A165="","",'Debt Snowball Calculator'!$C$7+IF($H164&lt;=0.005,'Debt Snowball Calculator'!$F$13,0)+IF($K164&lt;=0.005,'Debt Snowball Calculator'!$F$14,0)+IF($N164&lt;=0.005,'Debt Snowball Calculator'!$F$15,0)+IF($Q164&lt;=0.005,'Debt Snowball Calculator'!$F$16,0)+IF($T164&lt;=0.005,'Debt Snowball Calculator'!$F$17,0)+IF($W164&lt;=0.005,'Debt Snowball Calculator'!$F$18,0)+IF($Z164&lt;=0.005,'Debt Snowball Calculator'!$F$19,0)+IF($AC164&lt;=0.005,'Debt Snowball Calculator'!$F$20,0)+IF($AF164&lt;=0.005,'Debt Snowball Calculator'!$F$21,0)+IF($AI164&lt;=0.005,'Debt Snowball Calculator'!$F$22,0))</f>
        <v/>
      </c>
      <c r="D165" s="36" t="str">
        <f aca="false">IF($A165="","",MIN(IF($H164&lt;=0.005,99999,'Debt Snowball Calculator'!$H$13),IF($K164&lt;=0.005,99999,'Debt Snowball Calculator'!$H$14),IF($N164&lt;=0.005,99999,'Debt Snowball Calculator'!$H$15),IF($Q164&lt;=0.005,99999,'Debt Snowball Calculator'!$H$16),IF($T164&lt;=0.005,99999,'Debt Snowball Calculator'!$H$17),IF($W164&lt;=0.005,99999,'Debt Snowball Calculator'!$H$18),IF($Z164&lt;=0.005,99999,'Debt Snowball Calculator'!$H$19),IF($AC164&lt;=0.005,99999,'Debt Snowball Calculator'!$H$20),IF($AF164&lt;=0.005,99999,'Debt Snowball Calculator'!$H$21),IF($AI164&lt;=0.005,99999,'Debt Snowball Calculator'!$H$22)))</f>
        <v/>
      </c>
      <c r="E165" s="10" t="str">
        <f aca="false">IF($A165="","",IF($D165&gt;=99999,"— All Paid Off —",INDEX('Debt Snowball Calculator'!$C$13:$C$22,MATCH($D165,'Debt Snowball Calculator'!$H$13:$H$22,0))))</f>
        <v/>
      </c>
      <c r="F165" s="43" t="str">
        <f aca="false">IF($A165="","",IF($H164&lt;=0.005,0,MIN('Debt Snowball Calculator'!$F$13,$H164+G165)+IF('Debt Snowball Calculator'!$H$13=$D165,MIN($C165,MAX($H164-(MIN('Debt Snowball Calculator'!$F$13,$H164+G165)-G165),0)),0)))</f>
        <v/>
      </c>
      <c r="G165" s="43" t="str">
        <f aca="false">IF($A165="","",$H164*('Debt Snowball Calculator'!$E$13/12))</f>
        <v/>
      </c>
      <c r="H165" s="43" t="str">
        <f aca="false">IF($A165="","",MAX($H164-(F165-G165),0))</f>
        <v/>
      </c>
      <c r="I165" s="43" t="str">
        <f aca="false">IF($A165="","",IF($K164&lt;=0.005,0,MIN('Debt Snowball Calculator'!$F$14,$K164+J165)+IF('Debt Snowball Calculator'!$H$14=$D165,MIN($C165,MAX($K164-(MIN('Debt Snowball Calculator'!$F$14,$K164+J165)-J165),0)),0)))</f>
        <v/>
      </c>
      <c r="J165" s="43" t="str">
        <f aca="false">IF($A165="","",$K164*('Debt Snowball Calculator'!$E$14/12))</f>
        <v/>
      </c>
      <c r="K165" s="43" t="str">
        <f aca="false">IF($A165="","",MAX($K164-(I165-J165),0))</f>
        <v/>
      </c>
      <c r="L165" s="43" t="str">
        <f aca="false">IF($A165="","",IF($N164&lt;=0.005,0,MIN('Debt Snowball Calculator'!$F$15,$N164+M165)+IF('Debt Snowball Calculator'!$H$15=$D165,MIN($C165,MAX($N164-(MIN('Debt Snowball Calculator'!$F$15,$N164+M165)-M165),0)),0)))</f>
        <v/>
      </c>
      <c r="M165" s="43" t="str">
        <f aca="false">IF($A165="","",$N164*('Debt Snowball Calculator'!$E$15/12))</f>
        <v/>
      </c>
      <c r="N165" s="43" t="str">
        <f aca="false">IF($A165="","",MAX($N164-(L165-M165),0))</f>
        <v/>
      </c>
      <c r="O165" s="43" t="str">
        <f aca="false">IF($A165="","",IF($Q164&lt;=0.005,0,MIN('Debt Snowball Calculator'!$F$16,$Q164+P165)+IF('Debt Snowball Calculator'!$H$16=$D165,MIN($C165,MAX($Q164-(MIN('Debt Snowball Calculator'!$F$16,$Q164+P165)-P165),0)),0)))</f>
        <v/>
      </c>
      <c r="P165" s="43" t="str">
        <f aca="false">IF($A165="","",$Q164*('Debt Snowball Calculator'!$E$16/12))</f>
        <v/>
      </c>
      <c r="Q165" s="43" t="str">
        <f aca="false">IF($A165="","",MAX($Q164-(O165-P165),0))</f>
        <v/>
      </c>
      <c r="R165" s="43" t="str">
        <f aca="false">IF($A165="","",IF($T164&lt;=0.005,0,MIN('Debt Snowball Calculator'!$F$17,$T164+S165)+IF('Debt Snowball Calculator'!$H$17=$D165,MIN($C165,MAX($T164-(MIN('Debt Snowball Calculator'!$F$17,$T164+S165)-S165),0)),0)))</f>
        <v/>
      </c>
      <c r="S165" s="43" t="str">
        <f aca="false">IF($A165="","",$T164*('Debt Snowball Calculator'!$E$17/12))</f>
        <v/>
      </c>
      <c r="T165" s="43" t="str">
        <f aca="false">IF($A165="","",MAX($T164-(R165-S165),0))</f>
        <v/>
      </c>
      <c r="U165" s="43" t="str">
        <f aca="false">IF($A165="","",IF($W164&lt;=0.005,0,MIN('Debt Snowball Calculator'!$F$18,$W164+V165)+IF('Debt Snowball Calculator'!$H$18=$D165,MIN($C165,MAX($W164-(MIN('Debt Snowball Calculator'!$F$18,$W164+V165)-V165),0)),0)))</f>
        <v/>
      </c>
      <c r="V165" s="43" t="str">
        <f aca="false">IF($A165="","",$W164*('Debt Snowball Calculator'!$E$18/12))</f>
        <v/>
      </c>
      <c r="W165" s="43" t="str">
        <f aca="false">IF($A165="","",MAX($W164-(U165-V165),0))</f>
        <v/>
      </c>
      <c r="X165" s="43" t="str">
        <f aca="false">IF($A165="","",IF($Z164&lt;=0.005,0,MIN('Debt Snowball Calculator'!$F$19,$Z164+Y165)+IF('Debt Snowball Calculator'!$H$19=$D165,MIN($C165,MAX($Z164-(MIN('Debt Snowball Calculator'!$F$19,$Z164+Y165)-Y165),0)),0)))</f>
        <v/>
      </c>
      <c r="Y165" s="43" t="str">
        <f aca="false">IF($A165="","",$Z164*('Debt Snowball Calculator'!$E$19/12))</f>
        <v/>
      </c>
      <c r="Z165" s="43" t="str">
        <f aca="false">IF($A165="","",MAX($Z164-(X165-Y165),0))</f>
        <v/>
      </c>
      <c r="AA165" s="43" t="str">
        <f aca="false">IF($A165="","",IF($AC164&lt;=0.005,0,MIN('Debt Snowball Calculator'!$F$20,$AC164+AB165)+IF('Debt Snowball Calculator'!$H$20=$D165,MIN($C165,MAX($AC164-(MIN('Debt Snowball Calculator'!$F$20,$AC164+AB165)-AB165),0)),0)))</f>
        <v/>
      </c>
      <c r="AB165" s="43" t="str">
        <f aca="false">IF($A165="","",$AC164*('Debt Snowball Calculator'!$E$20/12))</f>
        <v/>
      </c>
      <c r="AC165" s="43" t="str">
        <f aca="false">IF($A165="","",MAX($AC164-(AA165-AB165),0))</f>
        <v/>
      </c>
      <c r="AD165" s="43" t="str">
        <f aca="false">IF($A165="","",IF($AF164&lt;=0.005,0,MIN('Debt Snowball Calculator'!$F$21,$AF164+AE165)+IF('Debt Snowball Calculator'!$H$21=$D165,MIN($C165,MAX($AF164-(MIN('Debt Snowball Calculator'!$F$21,$AF164+AE165)-AE165),0)),0)))</f>
        <v/>
      </c>
      <c r="AE165" s="43" t="str">
        <f aca="false">IF($A165="","",$AF164*('Debt Snowball Calculator'!$E$21/12))</f>
        <v/>
      </c>
      <c r="AF165" s="43" t="str">
        <f aca="false">IF($A165="","",MAX($AF164-(AD165-AE165),0))</f>
        <v/>
      </c>
      <c r="AG165" s="43" t="str">
        <f aca="false">IF($A165="","",IF($AI164&lt;=0.005,0,MIN('Debt Snowball Calculator'!$F$22,$AI164+AH165)+IF('Debt Snowball Calculator'!$H$22=$D165,MIN($C165,MAX($AI164-(MIN('Debt Snowball Calculator'!$F$22,$AI164+AH165)-AH165),0)),0)))</f>
        <v/>
      </c>
      <c r="AH165" s="43" t="str">
        <f aca="false">IF($A165="","",$AI164*('Debt Snowball Calculator'!$E$22/12))</f>
        <v/>
      </c>
      <c r="AI165" s="43" t="str">
        <f aca="false">IF($A165="","",MAX($AI164-(AG165-AH165),0))</f>
        <v/>
      </c>
      <c r="AJ165" s="43" t="str">
        <f aca="false">IF($A165="","",F165+I165+L165+O165+R165+U165+X165+AA165+AD165+AG165)</f>
        <v/>
      </c>
      <c r="AK165" s="43" t="str">
        <f aca="false">IF($A165="","",G165+J165+M165+P165+S165+V165+Y165+AB165+AE165+AH165)</f>
        <v/>
      </c>
      <c r="AL165" s="43" t="str">
        <f aca="false">IF($A165="","",H165+K165+N165+Q165+T165+W165+Z165+AC165+AF165+AI165)</f>
        <v/>
      </c>
    </row>
    <row r="166" customFormat="false" ht="15" hidden="false" customHeight="false" outlineLevel="0" collapsed="false">
      <c r="A166" s="39" t="str">
        <f aca="false">IF($A165="","",IF(AND(ISNUMBER($AL165),$AL165&gt;0.005),$A165+1,""))</f>
        <v/>
      </c>
      <c r="B166" s="40" t="str">
        <f aca="false">IF($A166="","",EDATE('Debt Snowball Calculator'!$C$8,$A166-1))</f>
        <v/>
      </c>
      <c r="C166" s="44" t="str">
        <f aca="false">IF($A166="","",'Debt Snowball Calculator'!$C$7+IF($H165&lt;=0.005,'Debt Snowball Calculator'!$F$13,0)+IF($K165&lt;=0.005,'Debt Snowball Calculator'!$F$14,0)+IF($N165&lt;=0.005,'Debt Snowball Calculator'!$F$15,0)+IF($Q165&lt;=0.005,'Debt Snowball Calculator'!$F$16,0)+IF($T165&lt;=0.005,'Debt Snowball Calculator'!$F$17,0)+IF($W165&lt;=0.005,'Debt Snowball Calculator'!$F$18,0)+IF($Z165&lt;=0.005,'Debt Snowball Calculator'!$F$19,0)+IF($AC165&lt;=0.005,'Debt Snowball Calculator'!$F$20,0)+IF($AF165&lt;=0.005,'Debt Snowball Calculator'!$F$21,0)+IF($AI165&lt;=0.005,'Debt Snowball Calculator'!$F$22,0))</f>
        <v/>
      </c>
      <c r="D166" s="39" t="str">
        <f aca="false">IF($A166="","",MIN(IF($H165&lt;=0.005,99999,'Debt Snowball Calculator'!$H$13),IF($K165&lt;=0.005,99999,'Debt Snowball Calculator'!$H$14),IF($N165&lt;=0.005,99999,'Debt Snowball Calculator'!$H$15),IF($Q165&lt;=0.005,99999,'Debt Snowball Calculator'!$H$16),IF($T165&lt;=0.005,99999,'Debt Snowball Calculator'!$H$17),IF($W165&lt;=0.005,99999,'Debt Snowball Calculator'!$H$18),IF($Z165&lt;=0.005,99999,'Debt Snowball Calculator'!$H$19),IF($AC165&lt;=0.005,99999,'Debt Snowball Calculator'!$H$20),IF($AF165&lt;=0.005,99999,'Debt Snowball Calculator'!$H$21),IF($AI165&lt;=0.005,99999,'Debt Snowball Calculator'!$H$22)))</f>
        <v/>
      </c>
      <c r="E166" s="17" t="str">
        <f aca="false">IF($A166="","",IF($D166&gt;=99999,"— All Paid Off —",INDEX('Debt Snowball Calculator'!$C$13:$C$22,MATCH($D166,'Debt Snowball Calculator'!$H$13:$H$22,0))))</f>
        <v/>
      </c>
      <c r="F166" s="44" t="str">
        <f aca="false">IF($A166="","",IF($H165&lt;=0.005,0,MIN('Debt Snowball Calculator'!$F$13,$H165+G166)+IF('Debt Snowball Calculator'!$H$13=$D166,MIN($C166,MAX($H165-(MIN('Debt Snowball Calculator'!$F$13,$H165+G166)-G166),0)),0)))</f>
        <v/>
      </c>
      <c r="G166" s="44" t="str">
        <f aca="false">IF($A166="","",$H165*('Debt Snowball Calculator'!$E$13/12))</f>
        <v/>
      </c>
      <c r="H166" s="44" t="str">
        <f aca="false">IF($A166="","",MAX($H165-(F166-G166),0))</f>
        <v/>
      </c>
      <c r="I166" s="44" t="str">
        <f aca="false">IF($A166="","",IF($K165&lt;=0.005,0,MIN('Debt Snowball Calculator'!$F$14,$K165+J166)+IF('Debt Snowball Calculator'!$H$14=$D166,MIN($C166,MAX($K165-(MIN('Debt Snowball Calculator'!$F$14,$K165+J166)-J166),0)),0)))</f>
        <v/>
      </c>
      <c r="J166" s="44" t="str">
        <f aca="false">IF($A166="","",$K165*('Debt Snowball Calculator'!$E$14/12))</f>
        <v/>
      </c>
      <c r="K166" s="44" t="str">
        <f aca="false">IF($A166="","",MAX($K165-(I166-J166),0))</f>
        <v/>
      </c>
      <c r="L166" s="44" t="str">
        <f aca="false">IF($A166="","",IF($N165&lt;=0.005,0,MIN('Debt Snowball Calculator'!$F$15,$N165+M166)+IF('Debt Snowball Calculator'!$H$15=$D166,MIN($C166,MAX($N165-(MIN('Debt Snowball Calculator'!$F$15,$N165+M166)-M166),0)),0)))</f>
        <v/>
      </c>
      <c r="M166" s="44" t="str">
        <f aca="false">IF($A166="","",$N165*('Debt Snowball Calculator'!$E$15/12))</f>
        <v/>
      </c>
      <c r="N166" s="44" t="str">
        <f aca="false">IF($A166="","",MAX($N165-(L166-M166),0))</f>
        <v/>
      </c>
      <c r="O166" s="44" t="str">
        <f aca="false">IF($A166="","",IF($Q165&lt;=0.005,0,MIN('Debt Snowball Calculator'!$F$16,$Q165+P166)+IF('Debt Snowball Calculator'!$H$16=$D166,MIN($C166,MAX($Q165-(MIN('Debt Snowball Calculator'!$F$16,$Q165+P166)-P166),0)),0)))</f>
        <v/>
      </c>
      <c r="P166" s="44" t="str">
        <f aca="false">IF($A166="","",$Q165*('Debt Snowball Calculator'!$E$16/12))</f>
        <v/>
      </c>
      <c r="Q166" s="44" t="str">
        <f aca="false">IF($A166="","",MAX($Q165-(O166-P166),0))</f>
        <v/>
      </c>
      <c r="R166" s="44" t="str">
        <f aca="false">IF($A166="","",IF($T165&lt;=0.005,0,MIN('Debt Snowball Calculator'!$F$17,$T165+S166)+IF('Debt Snowball Calculator'!$H$17=$D166,MIN($C166,MAX($T165-(MIN('Debt Snowball Calculator'!$F$17,$T165+S166)-S166),0)),0)))</f>
        <v/>
      </c>
      <c r="S166" s="44" t="str">
        <f aca="false">IF($A166="","",$T165*('Debt Snowball Calculator'!$E$17/12))</f>
        <v/>
      </c>
      <c r="T166" s="44" t="str">
        <f aca="false">IF($A166="","",MAX($T165-(R166-S166),0))</f>
        <v/>
      </c>
      <c r="U166" s="44" t="str">
        <f aca="false">IF($A166="","",IF($W165&lt;=0.005,0,MIN('Debt Snowball Calculator'!$F$18,$W165+V166)+IF('Debt Snowball Calculator'!$H$18=$D166,MIN($C166,MAX($W165-(MIN('Debt Snowball Calculator'!$F$18,$W165+V166)-V166),0)),0)))</f>
        <v/>
      </c>
      <c r="V166" s="44" t="str">
        <f aca="false">IF($A166="","",$W165*('Debt Snowball Calculator'!$E$18/12))</f>
        <v/>
      </c>
      <c r="W166" s="44" t="str">
        <f aca="false">IF($A166="","",MAX($W165-(U166-V166),0))</f>
        <v/>
      </c>
      <c r="X166" s="44" t="str">
        <f aca="false">IF($A166="","",IF($Z165&lt;=0.005,0,MIN('Debt Snowball Calculator'!$F$19,$Z165+Y166)+IF('Debt Snowball Calculator'!$H$19=$D166,MIN($C166,MAX($Z165-(MIN('Debt Snowball Calculator'!$F$19,$Z165+Y166)-Y166),0)),0)))</f>
        <v/>
      </c>
      <c r="Y166" s="44" t="str">
        <f aca="false">IF($A166="","",$Z165*('Debt Snowball Calculator'!$E$19/12))</f>
        <v/>
      </c>
      <c r="Z166" s="44" t="str">
        <f aca="false">IF($A166="","",MAX($Z165-(X166-Y166),0))</f>
        <v/>
      </c>
      <c r="AA166" s="44" t="str">
        <f aca="false">IF($A166="","",IF($AC165&lt;=0.005,0,MIN('Debt Snowball Calculator'!$F$20,$AC165+AB166)+IF('Debt Snowball Calculator'!$H$20=$D166,MIN($C166,MAX($AC165-(MIN('Debt Snowball Calculator'!$F$20,$AC165+AB166)-AB166),0)),0)))</f>
        <v/>
      </c>
      <c r="AB166" s="44" t="str">
        <f aca="false">IF($A166="","",$AC165*('Debt Snowball Calculator'!$E$20/12))</f>
        <v/>
      </c>
      <c r="AC166" s="44" t="str">
        <f aca="false">IF($A166="","",MAX($AC165-(AA166-AB166),0))</f>
        <v/>
      </c>
      <c r="AD166" s="44" t="str">
        <f aca="false">IF($A166="","",IF($AF165&lt;=0.005,0,MIN('Debt Snowball Calculator'!$F$21,$AF165+AE166)+IF('Debt Snowball Calculator'!$H$21=$D166,MIN($C166,MAX($AF165-(MIN('Debt Snowball Calculator'!$F$21,$AF165+AE166)-AE166),0)),0)))</f>
        <v/>
      </c>
      <c r="AE166" s="44" t="str">
        <f aca="false">IF($A166="","",$AF165*('Debt Snowball Calculator'!$E$21/12))</f>
        <v/>
      </c>
      <c r="AF166" s="44" t="str">
        <f aca="false">IF($A166="","",MAX($AF165-(AD166-AE166),0))</f>
        <v/>
      </c>
      <c r="AG166" s="44" t="str">
        <f aca="false">IF($A166="","",IF($AI165&lt;=0.005,0,MIN('Debt Snowball Calculator'!$F$22,$AI165+AH166)+IF('Debt Snowball Calculator'!$H$22=$D166,MIN($C166,MAX($AI165-(MIN('Debt Snowball Calculator'!$F$22,$AI165+AH166)-AH166),0)),0)))</f>
        <v/>
      </c>
      <c r="AH166" s="44" t="str">
        <f aca="false">IF($A166="","",$AI165*('Debt Snowball Calculator'!$E$22/12))</f>
        <v/>
      </c>
      <c r="AI166" s="44" t="str">
        <f aca="false">IF($A166="","",MAX($AI165-(AG166-AH166),0))</f>
        <v/>
      </c>
      <c r="AJ166" s="44" t="str">
        <f aca="false">IF($A166="","",F166+I166+L166+O166+R166+U166+X166+AA166+AD166+AG166)</f>
        <v/>
      </c>
      <c r="AK166" s="44" t="str">
        <f aca="false">IF($A166="","",G166+J166+M166+P166+S166+V166+Y166+AB166+AE166+AH166)</f>
        <v/>
      </c>
      <c r="AL166" s="44" t="str">
        <f aca="false">IF($A166="","",H166+K166+N166+Q166+T166+W166+Z166+AC166+AF166+AI166)</f>
        <v/>
      </c>
    </row>
    <row r="167" customFormat="false" ht="15" hidden="false" customHeight="false" outlineLevel="0" collapsed="false">
      <c r="A167" s="36" t="str">
        <f aca="false">IF($A166="","",IF(AND(ISNUMBER($AL166),$AL166&gt;0.005),$A166+1,""))</f>
        <v/>
      </c>
      <c r="B167" s="37" t="str">
        <f aca="false">IF($A167="","",EDATE('Debt Snowball Calculator'!$C$8,$A167-1))</f>
        <v/>
      </c>
      <c r="C167" s="43" t="str">
        <f aca="false">IF($A167="","",'Debt Snowball Calculator'!$C$7+IF($H166&lt;=0.005,'Debt Snowball Calculator'!$F$13,0)+IF($K166&lt;=0.005,'Debt Snowball Calculator'!$F$14,0)+IF($N166&lt;=0.005,'Debt Snowball Calculator'!$F$15,0)+IF($Q166&lt;=0.005,'Debt Snowball Calculator'!$F$16,0)+IF($T166&lt;=0.005,'Debt Snowball Calculator'!$F$17,0)+IF($W166&lt;=0.005,'Debt Snowball Calculator'!$F$18,0)+IF($Z166&lt;=0.005,'Debt Snowball Calculator'!$F$19,0)+IF($AC166&lt;=0.005,'Debt Snowball Calculator'!$F$20,0)+IF($AF166&lt;=0.005,'Debt Snowball Calculator'!$F$21,0)+IF($AI166&lt;=0.005,'Debt Snowball Calculator'!$F$22,0))</f>
        <v/>
      </c>
      <c r="D167" s="36" t="str">
        <f aca="false">IF($A167="","",MIN(IF($H166&lt;=0.005,99999,'Debt Snowball Calculator'!$H$13),IF($K166&lt;=0.005,99999,'Debt Snowball Calculator'!$H$14),IF($N166&lt;=0.005,99999,'Debt Snowball Calculator'!$H$15),IF($Q166&lt;=0.005,99999,'Debt Snowball Calculator'!$H$16),IF($T166&lt;=0.005,99999,'Debt Snowball Calculator'!$H$17),IF($W166&lt;=0.005,99999,'Debt Snowball Calculator'!$H$18),IF($Z166&lt;=0.005,99999,'Debt Snowball Calculator'!$H$19),IF($AC166&lt;=0.005,99999,'Debt Snowball Calculator'!$H$20),IF($AF166&lt;=0.005,99999,'Debt Snowball Calculator'!$H$21),IF($AI166&lt;=0.005,99999,'Debt Snowball Calculator'!$H$22)))</f>
        <v/>
      </c>
      <c r="E167" s="10" t="str">
        <f aca="false">IF($A167="","",IF($D167&gt;=99999,"— All Paid Off —",INDEX('Debt Snowball Calculator'!$C$13:$C$22,MATCH($D167,'Debt Snowball Calculator'!$H$13:$H$22,0))))</f>
        <v/>
      </c>
      <c r="F167" s="43" t="str">
        <f aca="false">IF($A167="","",IF($H166&lt;=0.005,0,MIN('Debt Snowball Calculator'!$F$13,$H166+G167)+IF('Debt Snowball Calculator'!$H$13=$D167,MIN($C167,MAX($H166-(MIN('Debt Snowball Calculator'!$F$13,$H166+G167)-G167),0)),0)))</f>
        <v/>
      </c>
      <c r="G167" s="43" t="str">
        <f aca="false">IF($A167="","",$H166*('Debt Snowball Calculator'!$E$13/12))</f>
        <v/>
      </c>
      <c r="H167" s="43" t="str">
        <f aca="false">IF($A167="","",MAX($H166-(F167-G167),0))</f>
        <v/>
      </c>
      <c r="I167" s="43" t="str">
        <f aca="false">IF($A167="","",IF($K166&lt;=0.005,0,MIN('Debt Snowball Calculator'!$F$14,$K166+J167)+IF('Debt Snowball Calculator'!$H$14=$D167,MIN($C167,MAX($K166-(MIN('Debt Snowball Calculator'!$F$14,$K166+J167)-J167),0)),0)))</f>
        <v/>
      </c>
      <c r="J167" s="43" t="str">
        <f aca="false">IF($A167="","",$K166*('Debt Snowball Calculator'!$E$14/12))</f>
        <v/>
      </c>
      <c r="K167" s="43" t="str">
        <f aca="false">IF($A167="","",MAX($K166-(I167-J167),0))</f>
        <v/>
      </c>
      <c r="L167" s="43" t="str">
        <f aca="false">IF($A167="","",IF($N166&lt;=0.005,0,MIN('Debt Snowball Calculator'!$F$15,$N166+M167)+IF('Debt Snowball Calculator'!$H$15=$D167,MIN($C167,MAX($N166-(MIN('Debt Snowball Calculator'!$F$15,$N166+M167)-M167),0)),0)))</f>
        <v/>
      </c>
      <c r="M167" s="43" t="str">
        <f aca="false">IF($A167="","",$N166*('Debt Snowball Calculator'!$E$15/12))</f>
        <v/>
      </c>
      <c r="N167" s="43" t="str">
        <f aca="false">IF($A167="","",MAX($N166-(L167-M167),0))</f>
        <v/>
      </c>
      <c r="O167" s="43" t="str">
        <f aca="false">IF($A167="","",IF($Q166&lt;=0.005,0,MIN('Debt Snowball Calculator'!$F$16,$Q166+P167)+IF('Debt Snowball Calculator'!$H$16=$D167,MIN($C167,MAX($Q166-(MIN('Debt Snowball Calculator'!$F$16,$Q166+P167)-P167),0)),0)))</f>
        <v/>
      </c>
      <c r="P167" s="43" t="str">
        <f aca="false">IF($A167="","",$Q166*('Debt Snowball Calculator'!$E$16/12))</f>
        <v/>
      </c>
      <c r="Q167" s="43" t="str">
        <f aca="false">IF($A167="","",MAX($Q166-(O167-P167),0))</f>
        <v/>
      </c>
      <c r="R167" s="43" t="str">
        <f aca="false">IF($A167="","",IF($T166&lt;=0.005,0,MIN('Debt Snowball Calculator'!$F$17,$T166+S167)+IF('Debt Snowball Calculator'!$H$17=$D167,MIN($C167,MAX($T166-(MIN('Debt Snowball Calculator'!$F$17,$T166+S167)-S167),0)),0)))</f>
        <v/>
      </c>
      <c r="S167" s="43" t="str">
        <f aca="false">IF($A167="","",$T166*('Debt Snowball Calculator'!$E$17/12))</f>
        <v/>
      </c>
      <c r="T167" s="43" t="str">
        <f aca="false">IF($A167="","",MAX($T166-(R167-S167),0))</f>
        <v/>
      </c>
      <c r="U167" s="43" t="str">
        <f aca="false">IF($A167="","",IF($W166&lt;=0.005,0,MIN('Debt Snowball Calculator'!$F$18,$W166+V167)+IF('Debt Snowball Calculator'!$H$18=$D167,MIN($C167,MAX($W166-(MIN('Debt Snowball Calculator'!$F$18,$W166+V167)-V167),0)),0)))</f>
        <v/>
      </c>
      <c r="V167" s="43" t="str">
        <f aca="false">IF($A167="","",$W166*('Debt Snowball Calculator'!$E$18/12))</f>
        <v/>
      </c>
      <c r="W167" s="43" t="str">
        <f aca="false">IF($A167="","",MAX($W166-(U167-V167),0))</f>
        <v/>
      </c>
      <c r="X167" s="43" t="str">
        <f aca="false">IF($A167="","",IF($Z166&lt;=0.005,0,MIN('Debt Snowball Calculator'!$F$19,$Z166+Y167)+IF('Debt Snowball Calculator'!$H$19=$D167,MIN($C167,MAX($Z166-(MIN('Debt Snowball Calculator'!$F$19,$Z166+Y167)-Y167),0)),0)))</f>
        <v/>
      </c>
      <c r="Y167" s="43" t="str">
        <f aca="false">IF($A167="","",$Z166*('Debt Snowball Calculator'!$E$19/12))</f>
        <v/>
      </c>
      <c r="Z167" s="43" t="str">
        <f aca="false">IF($A167="","",MAX($Z166-(X167-Y167),0))</f>
        <v/>
      </c>
      <c r="AA167" s="43" t="str">
        <f aca="false">IF($A167="","",IF($AC166&lt;=0.005,0,MIN('Debt Snowball Calculator'!$F$20,$AC166+AB167)+IF('Debt Snowball Calculator'!$H$20=$D167,MIN($C167,MAX($AC166-(MIN('Debt Snowball Calculator'!$F$20,$AC166+AB167)-AB167),0)),0)))</f>
        <v/>
      </c>
      <c r="AB167" s="43" t="str">
        <f aca="false">IF($A167="","",$AC166*('Debt Snowball Calculator'!$E$20/12))</f>
        <v/>
      </c>
      <c r="AC167" s="43" t="str">
        <f aca="false">IF($A167="","",MAX($AC166-(AA167-AB167),0))</f>
        <v/>
      </c>
      <c r="AD167" s="43" t="str">
        <f aca="false">IF($A167="","",IF($AF166&lt;=0.005,0,MIN('Debt Snowball Calculator'!$F$21,$AF166+AE167)+IF('Debt Snowball Calculator'!$H$21=$D167,MIN($C167,MAX($AF166-(MIN('Debt Snowball Calculator'!$F$21,$AF166+AE167)-AE167),0)),0)))</f>
        <v/>
      </c>
      <c r="AE167" s="43" t="str">
        <f aca="false">IF($A167="","",$AF166*('Debt Snowball Calculator'!$E$21/12))</f>
        <v/>
      </c>
      <c r="AF167" s="43" t="str">
        <f aca="false">IF($A167="","",MAX($AF166-(AD167-AE167),0))</f>
        <v/>
      </c>
      <c r="AG167" s="43" t="str">
        <f aca="false">IF($A167="","",IF($AI166&lt;=0.005,0,MIN('Debt Snowball Calculator'!$F$22,$AI166+AH167)+IF('Debt Snowball Calculator'!$H$22=$D167,MIN($C167,MAX($AI166-(MIN('Debt Snowball Calculator'!$F$22,$AI166+AH167)-AH167),0)),0)))</f>
        <v/>
      </c>
      <c r="AH167" s="43" t="str">
        <f aca="false">IF($A167="","",$AI166*('Debt Snowball Calculator'!$E$22/12))</f>
        <v/>
      </c>
      <c r="AI167" s="43" t="str">
        <f aca="false">IF($A167="","",MAX($AI166-(AG167-AH167),0))</f>
        <v/>
      </c>
      <c r="AJ167" s="43" t="str">
        <f aca="false">IF($A167="","",F167+I167+L167+O167+R167+U167+X167+AA167+AD167+AG167)</f>
        <v/>
      </c>
      <c r="AK167" s="43" t="str">
        <f aca="false">IF($A167="","",G167+J167+M167+P167+S167+V167+Y167+AB167+AE167+AH167)</f>
        <v/>
      </c>
      <c r="AL167" s="43" t="str">
        <f aca="false">IF($A167="","",H167+K167+N167+Q167+T167+W167+Z167+AC167+AF167+AI167)</f>
        <v/>
      </c>
    </row>
    <row r="168" customFormat="false" ht="15" hidden="false" customHeight="false" outlineLevel="0" collapsed="false">
      <c r="A168" s="39" t="str">
        <f aca="false">IF($A167="","",IF(AND(ISNUMBER($AL167),$AL167&gt;0.005),$A167+1,""))</f>
        <v/>
      </c>
      <c r="B168" s="40" t="str">
        <f aca="false">IF($A168="","",EDATE('Debt Snowball Calculator'!$C$8,$A168-1))</f>
        <v/>
      </c>
      <c r="C168" s="44" t="str">
        <f aca="false">IF($A168="","",'Debt Snowball Calculator'!$C$7+IF($H167&lt;=0.005,'Debt Snowball Calculator'!$F$13,0)+IF($K167&lt;=0.005,'Debt Snowball Calculator'!$F$14,0)+IF($N167&lt;=0.005,'Debt Snowball Calculator'!$F$15,0)+IF($Q167&lt;=0.005,'Debt Snowball Calculator'!$F$16,0)+IF($T167&lt;=0.005,'Debt Snowball Calculator'!$F$17,0)+IF($W167&lt;=0.005,'Debt Snowball Calculator'!$F$18,0)+IF($Z167&lt;=0.005,'Debt Snowball Calculator'!$F$19,0)+IF($AC167&lt;=0.005,'Debt Snowball Calculator'!$F$20,0)+IF($AF167&lt;=0.005,'Debt Snowball Calculator'!$F$21,0)+IF($AI167&lt;=0.005,'Debt Snowball Calculator'!$F$22,0))</f>
        <v/>
      </c>
      <c r="D168" s="39" t="str">
        <f aca="false">IF($A168="","",MIN(IF($H167&lt;=0.005,99999,'Debt Snowball Calculator'!$H$13),IF($K167&lt;=0.005,99999,'Debt Snowball Calculator'!$H$14),IF($N167&lt;=0.005,99999,'Debt Snowball Calculator'!$H$15),IF($Q167&lt;=0.005,99999,'Debt Snowball Calculator'!$H$16),IF($T167&lt;=0.005,99999,'Debt Snowball Calculator'!$H$17),IF($W167&lt;=0.005,99999,'Debt Snowball Calculator'!$H$18),IF($Z167&lt;=0.005,99999,'Debt Snowball Calculator'!$H$19),IF($AC167&lt;=0.005,99999,'Debt Snowball Calculator'!$H$20),IF($AF167&lt;=0.005,99999,'Debt Snowball Calculator'!$H$21),IF($AI167&lt;=0.005,99999,'Debt Snowball Calculator'!$H$22)))</f>
        <v/>
      </c>
      <c r="E168" s="17" t="str">
        <f aca="false">IF($A168="","",IF($D168&gt;=99999,"— All Paid Off —",INDEX('Debt Snowball Calculator'!$C$13:$C$22,MATCH($D168,'Debt Snowball Calculator'!$H$13:$H$22,0))))</f>
        <v/>
      </c>
      <c r="F168" s="44" t="str">
        <f aca="false">IF($A168="","",IF($H167&lt;=0.005,0,MIN('Debt Snowball Calculator'!$F$13,$H167+G168)+IF('Debt Snowball Calculator'!$H$13=$D168,MIN($C168,MAX($H167-(MIN('Debt Snowball Calculator'!$F$13,$H167+G168)-G168),0)),0)))</f>
        <v/>
      </c>
      <c r="G168" s="44" t="str">
        <f aca="false">IF($A168="","",$H167*('Debt Snowball Calculator'!$E$13/12))</f>
        <v/>
      </c>
      <c r="H168" s="44" t="str">
        <f aca="false">IF($A168="","",MAX($H167-(F168-G168),0))</f>
        <v/>
      </c>
      <c r="I168" s="44" t="str">
        <f aca="false">IF($A168="","",IF($K167&lt;=0.005,0,MIN('Debt Snowball Calculator'!$F$14,$K167+J168)+IF('Debt Snowball Calculator'!$H$14=$D168,MIN($C168,MAX($K167-(MIN('Debt Snowball Calculator'!$F$14,$K167+J168)-J168),0)),0)))</f>
        <v/>
      </c>
      <c r="J168" s="44" t="str">
        <f aca="false">IF($A168="","",$K167*('Debt Snowball Calculator'!$E$14/12))</f>
        <v/>
      </c>
      <c r="K168" s="44" t="str">
        <f aca="false">IF($A168="","",MAX($K167-(I168-J168),0))</f>
        <v/>
      </c>
      <c r="L168" s="44" t="str">
        <f aca="false">IF($A168="","",IF($N167&lt;=0.005,0,MIN('Debt Snowball Calculator'!$F$15,$N167+M168)+IF('Debt Snowball Calculator'!$H$15=$D168,MIN($C168,MAX($N167-(MIN('Debt Snowball Calculator'!$F$15,$N167+M168)-M168),0)),0)))</f>
        <v/>
      </c>
      <c r="M168" s="44" t="str">
        <f aca="false">IF($A168="","",$N167*('Debt Snowball Calculator'!$E$15/12))</f>
        <v/>
      </c>
      <c r="N168" s="44" t="str">
        <f aca="false">IF($A168="","",MAX($N167-(L168-M168),0))</f>
        <v/>
      </c>
      <c r="O168" s="44" t="str">
        <f aca="false">IF($A168="","",IF($Q167&lt;=0.005,0,MIN('Debt Snowball Calculator'!$F$16,$Q167+P168)+IF('Debt Snowball Calculator'!$H$16=$D168,MIN($C168,MAX($Q167-(MIN('Debt Snowball Calculator'!$F$16,$Q167+P168)-P168),0)),0)))</f>
        <v/>
      </c>
      <c r="P168" s="44" t="str">
        <f aca="false">IF($A168="","",$Q167*('Debt Snowball Calculator'!$E$16/12))</f>
        <v/>
      </c>
      <c r="Q168" s="44" t="str">
        <f aca="false">IF($A168="","",MAX($Q167-(O168-P168),0))</f>
        <v/>
      </c>
      <c r="R168" s="44" t="str">
        <f aca="false">IF($A168="","",IF($T167&lt;=0.005,0,MIN('Debt Snowball Calculator'!$F$17,$T167+S168)+IF('Debt Snowball Calculator'!$H$17=$D168,MIN($C168,MAX($T167-(MIN('Debt Snowball Calculator'!$F$17,$T167+S168)-S168),0)),0)))</f>
        <v/>
      </c>
      <c r="S168" s="44" t="str">
        <f aca="false">IF($A168="","",$T167*('Debt Snowball Calculator'!$E$17/12))</f>
        <v/>
      </c>
      <c r="T168" s="44" t="str">
        <f aca="false">IF($A168="","",MAX($T167-(R168-S168),0))</f>
        <v/>
      </c>
      <c r="U168" s="44" t="str">
        <f aca="false">IF($A168="","",IF($W167&lt;=0.005,0,MIN('Debt Snowball Calculator'!$F$18,$W167+V168)+IF('Debt Snowball Calculator'!$H$18=$D168,MIN($C168,MAX($W167-(MIN('Debt Snowball Calculator'!$F$18,$W167+V168)-V168),0)),0)))</f>
        <v/>
      </c>
      <c r="V168" s="44" t="str">
        <f aca="false">IF($A168="","",$W167*('Debt Snowball Calculator'!$E$18/12))</f>
        <v/>
      </c>
      <c r="W168" s="44" t="str">
        <f aca="false">IF($A168="","",MAX($W167-(U168-V168),0))</f>
        <v/>
      </c>
      <c r="X168" s="44" t="str">
        <f aca="false">IF($A168="","",IF($Z167&lt;=0.005,0,MIN('Debt Snowball Calculator'!$F$19,$Z167+Y168)+IF('Debt Snowball Calculator'!$H$19=$D168,MIN($C168,MAX($Z167-(MIN('Debt Snowball Calculator'!$F$19,$Z167+Y168)-Y168),0)),0)))</f>
        <v/>
      </c>
      <c r="Y168" s="44" t="str">
        <f aca="false">IF($A168="","",$Z167*('Debt Snowball Calculator'!$E$19/12))</f>
        <v/>
      </c>
      <c r="Z168" s="44" t="str">
        <f aca="false">IF($A168="","",MAX($Z167-(X168-Y168),0))</f>
        <v/>
      </c>
      <c r="AA168" s="44" t="str">
        <f aca="false">IF($A168="","",IF($AC167&lt;=0.005,0,MIN('Debt Snowball Calculator'!$F$20,$AC167+AB168)+IF('Debt Snowball Calculator'!$H$20=$D168,MIN($C168,MAX($AC167-(MIN('Debt Snowball Calculator'!$F$20,$AC167+AB168)-AB168),0)),0)))</f>
        <v/>
      </c>
      <c r="AB168" s="44" t="str">
        <f aca="false">IF($A168="","",$AC167*('Debt Snowball Calculator'!$E$20/12))</f>
        <v/>
      </c>
      <c r="AC168" s="44" t="str">
        <f aca="false">IF($A168="","",MAX($AC167-(AA168-AB168),0))</f>
        <v/>
      </c>
      <c r="AD168" s="44" t="str">
        <f aca="false">IF($A168="","",IF($AF167&lt;=0.005,0,MIN('Debt Snowball Calculator'!$F$21,$AF167+AE168)+IF('Debt Snowball Calculator'!$H$21=$D168,MIN($C168,MAX($AF167-(MIN('Debt Snowball Calculator'!$F$21,$AF167+AE168)-AE168),0)),0)))</f>
        <v/>
      </c>
      <c r="AE168" s="44" t="str">
        <f aca="false">IF($A168="","",$AF167*('Debt Snowball Calculator'!$E$21/12))</f>
        <v/>
      </c>
      <c r="AF168" s="44" t="str">
        <f aca="false">IF($A168="","",MAX($AF167-(AD168-AE168),0))</f>
        <v/>
      </c>
      <c r="AG168" s="44" t="str">
        <f aca="false">IF($A168="","",IF($AI167&lt;=0.005,0,MIN('Debt Snowball Calculator'!$F$22,$AI167+AH168)+IF('Debt Snowball Calculator'!$H$22=$D168,MIN($C168,MAX($AI167-(MIN('Debt Snowball Calculator'!$F$22,$AI167+AH168)-AH168),0)),0)))</f>
        <v/>
      </c>
      <c r="AH168" s="44" t="str">
        <f aca="false">IF($A168="","",$AI167*('Debt Snowball Calculator'!$E$22/12))</f>
        <v/>
      </c>
      <c r="AI168" s="44" t="str">
        <f aca="false">IF($A168="","",MAX($AI167-(AG168-AH168),0))</f>
        <v/>
      </c>
      <c r="AJ168" s="44" t="str">
        <f aca="false">IF($A168="","",F168+I168+L168+O168+R168+U168+X168+AA168+AD168+AG168)</f>
        <v/>
      </c>
      <c r="AK168" s="44" t="str">
        <f aca="false">IF($A168="","",G168+J168+M168+P168+S168+V168+Y168+AB168+AE168+AH168)</f>
        <v/>
      </c>
      <c r="AL168" s="44" t="str">
        <f aca="false">IF($A168="","",H168+K168+N168+Q168+T168+W168+Z168+AC168+AF168+AI168)</f>
        <v/>
      </c>
    </row>
    <row r="169" customFormat="false" ht="15" hidden="false" customHeight="false" outlineLevel="0" collapsed="false">
      <c r="A169" s="36" t="str">
        <f aca="false">IF($A168="","",IF(AND(ISNUMBER($AL168),$AL168&gt;0.005),$A168+1,""))</f>
        <v/>
      </c>
      <c r="B169" s="37" t="str">
        <f aca="false">IF($A169="","",EDATE('Debt Snowball Calculator'!$C$8,$A169-1))</f>
        <v/>
      </c>
      <c r="C169" s="43" t="str">
        <f aca="false">IF($A169="","",'Debt Snowball Calculator'!$C$7+IF($H168&lt;=0.005,'Debt Snowball Calculator'!$F$13,0)+IF($K168&lt;=0.005,'Debt Snowball Calculator'!$F$14,0)+IF($N168&lt;=0.005,'Debt Snowball Calculator'!$F$15,0)+IF($Q168&lt;=0.005,'Debt Snowball Calculator'!$F$16,0)+IF($T168&lt;=0.005,'Debt Snowball Calculator'!$F$17,0)+IF($W168&lt;=0.005,'Debt Snowball Calculator'!$F$18,0)+IF($Z168&lt;=0.005,'Debt Snowball Calculator'!$F$19,0)+IF($AC168&lt;=0.005,'Debt Snowball Calculator'!$F$20,0)+IF($AF168&lt;=0.005,'Debt Snowball Calculator'!$F$21,0)+IF($AI168&lt;=0.005,'Debt Snowball Calculator'!$F$22,0))</f>
        <v/>
      </c>
      <c r="D169" s="36" t="str">
        <f aca="false">IF($A169="","",MIN(IF($H168&lt;=0.005,99999,'Debt Snowball Calculator'!$H$13),IF($K168&lt;=0.005,99999,'Debt Snowball Calculator'!$H$14),IF($N168&lt;=0.005,99999,'Debt Snowball Calculator'!$H$15),IF($Q168&lt;=0.005,99999,'Debt Snowball Calculator'!$H$16),IF($T168&lt;=0.005,99999,'Debt Snowball Calculator'!$H$17),IF($W168&lt;=0.005,99999,'Debt Snowball Calculator'!$H$18),IF($Z168&lt;=0.005,99999,'Debt Snowball Calculator'!$H$19),IF($AC168&lt;=0.005,99999,'Debt Snowball Calculator'!$H$20),IF($AF168&lt;=0.005,99999,'Debt Snowball Calculator'!$H$21),IF($AI168&lt;=0.005,99999,'Debt Snowball Calculator'!$H$22)))</f>
        <v/>
      </c>
      <c r="E169" s="10" t="str">
        <f aca="false">IF($A169="","",IF($D169&gt;=99999,"— All Paid Off —",INDEX('Debt Snowball Calculator'!$C$13:$C$22,MATCH($D169,'Debt Snowball Calculator'!$H$13:$H$22,0))))</f>
        <v/>
      </c>
      <c r="F169" s="43" t="str">
        <f aca="false">IF($A169="","",IF($H168&lt;=0.005,0,MIN('Debt Snowball Calculator'!$F$13,$H168+G169)+IF('Debt Snowball Calculator'!$H$13=$D169,MIN($C169,MAX($H168-(MIN('Debt Snowball Calculator'!$F$13,$H168+G169)-G169),0)),0)))</f>
        <v/>
      </c>
      <c r="G169" s="43" t="str">
        <f aca="false">IF($A169="","",$H168*('Debt Snowball Calculator'!$E$13/12))</f>
        <v/>
      </c>
      <c r="H169" s="43" t="str">
        <f aca="false">IF($A169="","",MAX($H168-(F169-G169),0))</f>
        <v/>
      </c>
      <c r="I169" s="43" t="str">
        <f aca="false">IF($A169="","",IF($K168&lt;=0.005,0,MIN('Debt Snowball Calculator'!$F$14,$K168+J169)+IF('Debt Snowball Calculator'!$H$14=$D169,MIN($C169,MAX($K168-(MIN('Debt Snowball Calculator'!$F$14,$K168+J169)-J169),0)),0)))</f>
        <v/>
      </c>
      <c r="J169" s="43" t="str">
        <f aca="false">IF($A169="","",$K168*('Debt Snowball Calculator'!$E$14/12))</f>
        <v/>
      </c>
      <c r="K169" s="43" t="str">
        <f aca="false">IF($A169="","",MAX($K168-(I169-J169),0))</f>
        <v/>
      </c>
      <c r="L169" s="43" t="str">
        <f aca="false">IF($A169="","",IF($N168&lt;=0.005,0,MIN('Debt Snowball Calculator'!$F$15,$N168+M169)+IF('Debt Snowball Calculator'!$H$15=$D169,MIN($C169,MAX($N168-(MIN('Debt Snowball Calculator'!$F$15,$N168+M169)-M169),0)),0)))</f>
        <v/>
      </c>
      <c r="M169" s="43" t="str">
        <f aca="false">IF($A169="","",$N168*('Debt Snowball Calculator'!$E$15/12))</f>
        <v/>
      </c>
      <c r="N169" s="43" t="str">
        <f aca="false">IF($A169="","",MAX($N168-(L169-M169),0))</f>
        <v/>
      </c>
      <c r="O169" s="43" t="str">
        <f aca="false">IF($A169="","",IF($Q168&lt;=0.005,0,MIN('Debt Snowball Calculator'!$F$16,$Q168+P169)+IF('Debt Snowball Calculator'!$H$16=$D169,MIN($C169,MAX($Q168-(MIN('Debt Snowball Calculator'!$F$16,$Q168+P169)-P169),0)),0)))</f>
        <v/>
      </c>
      <c r="P169" s="43" t="str">
        <f aca="false">IF($A169="","",$Q168*('Debt Snowball Calculator'!$E$16/12))</f>
        <v/>
      </c>
      <c r="Q169" s="43" t="str">
        <f aca="false">IF($A169="","",MAX($Q168-(O169-P169),0))</f>
        <v/>
      </c>
      <c r="R169" s="43" t="str">
        <f aca="false">IF($A169="","",IF($T168&lt;=0.005,0,MIN('Debt Snowball Calculator'!$F$17,$T168+S169)+IF('Debt Snowball Calculator'!$H$17=$D169,MIN($C169,MAX($T168-(MIN('Debt Snowball Calculator'!$F$17,$T168+S169)-S169),0)),0)))</f>
        <v/>
      </c>
      <c r="S169" s="43" t="str">
        <f aca="false">IF($A169="","",$T168*('Debt Snowball Calculator'!$E$17/12))</f>
        <v/>
      </c>
      <c r="T169" s="43" t="str">
        <f aca="false">IF($A169="","",MAX($T168-(R169-S169),0))</f>
        <v/>
      </c>
      <c r="U169" s="43" t="str">
        <f aca="false">IF($A169="","",IF($W168&lt;=0.005,0,MIN('Debt Snowball Calculator'!$F$18,$W168+V169)+IF('Debt Snowball Calculator'!$H$18=$D169,MIN($C169,MAX($W168-(MIN('Debt Snowball Calculator'!$F$18,$W168+V169)-V169),0)),0)))</f>
        <v/>
      </c>
      <c r="V169" s="43" t="str">
        <f aca="false">IF($A169="","",$W168*('Debt Snowball Calculator'!$E$18/12))</f>
        <v/>
      </c>
      <c r="W169" s="43" t="str">
        <f aca="false">IF($A169="","",MAX($W168-(U169-V169),0))</f>
        <v/>
      </c>
      <c r="X169" s="43" t="str">
        <f aca="false">IF($A169="","",IF($Z168&lt;=0.005,0,MIN('Debt Snowball Calculator'!$F$19,$Z168+Y169)+IF('Debt Snowball Calculator'!$H$19=$D169,MIN($C169,MAX($Z168-(MIN('Debt Snowball Calculator'!$F$19,$Z168+Y169)-Y169),0)),0)))</f>
        <v/>
      </c>
      <c r="Y169" s="43" t="str">
        <f aca="false">IF($A169="","",$Z168*('Debt Snowball Calculator'!$E$19/12))</f>
        <v/>
      </c>
      <c r="Z169" s="43" t="str">
        <f aca="false">IF($A169="","",MAX($Z168-(X169-Y169),0))</f>
        <v/>
      </c>
      <c r="AA169" s="43" t="str">
        <f aca="false">IF($A169="","",IF($AC168&lt;=0.005,0,MIN('Debt Snowball Calculator'!$F$20,$AC168+AB169)+IF('Debt Snowball Calculator'!$H$20=$D169,MIN($C169,MAX($AC168-(MIN('Debt Snowball Calculator'!$F$20,$AC168+AB169)-AB169),0)),0)))</f>
        <v/>
      </c>
      <c r="AB169" s="43" t="str">
        <f aca="false">IF($A169="","",$AC168*('Debt Snowball Calculator'!$E$20/12))</f>
        <v/>
      </c>
      <c r="AC169" s="43" t="str">
        <f aca="false">IF($A169="","",MAX($AC168-(AA169-AB169),0))</f>
        <v/>
      </c>
      <c r="AD169" s="43" t="str">
        <f aca="false">IF($A169="","",IF($AF168&lt;=0.005,0,MIN('Debt Snowball Calculator'!$F$21,$AF168+AE169)+IF('Debt Snowball Calculator'!$H$21=$D169,MIN($C169,MAX($AF168-(MIN('Debt Snowball Calculator'!$F$21,$AF168+AE169)-AE169),0)),0)))</f>
        <v/>
      </c>
      <c r="AE169" s="43" t="str">
        <f aca="false">IF($A169="","",$AF168*('Debt Snowball Calculator'!$E$21/12))</f>
        <v/>
      </c>
      <c r="AF169" s="43" t="str">
        <f aca="false">IF($A169="","",MAX($AF168-(AD169-AE169),0))</f>
        <v/>
      </c>
      <c r="AG169" s="43" t="str">
        <f aca="false">IF($A169="","",IF($AI168&lt;=0.005,0,MIN('Debt Snowball Calculator'!$F$22,$AI168+AH169)+IF('Debt Snowball Calculator'!$H$22=$D169,MIN($C169,MAX($AI168-(MIN('Debt Snowball Calculator'!$F$22,$AI168+AH169)-AH169),0)),0)))</f>
        <v/>
      </c>
      <c r="AH169" s="43" t="str">
        <f aca="false">IF($A169="","",$AI168*('Debt Snowball Calculator'!$E$22/12))</f>
        <v/>
      </c>
      <c r="AI169" s="43" t="str">
        <f aca="false">IF($A169="","",MAX($AI168-(AG169-AH169),0))</f>
        <v/>
      </c>
      <c r="AJ169" s="43" t="str">
        <f aca="false">IF($A169="","",F169+I169+L169+O169+R169+U169+X169+AA169+AD169+AG169)</f>
        <v/>
      </c>
      <c r="AK169" s="43" t="str">
        <f aca="false">IF($A169="","",G169+J169+M169+P169+S169+V169+Y169+AB169+AE169+AH169)</f>
        <v/>
      </c>
      <c r="AL169" s="43" t="str">
        <f aca="false">IF($A169="","",H169+K169+N169+Q169+T169+W169+Z169+AC169+AF169+AI169)</f>
        <v/>
      </c>
    </row>
    <row r="170" customFormat="false" ht="15" hidden="false" customHeight="false" outlineLevel="0" collapsed="false">
      <c r="A170" s="39" t="str">
        <f aca="false">IF($A169="","",IF(AND(ISNUMBER($AL169),$AL169&gt;0.005),$A169+1,""))</f>
        <v/>
      </c>
      <c r="B170" s="40" t="str">
        <f aca="false">IF($A170="","",EDATE('Debt Snowball Calculator'!$C$8,$A170-1))</f>
        <v/>
      </c>
      <c r="C170" s="44" t="str">
        <f aca="false">IF($A170="","",'Debt Snowball Calculator'!$C$7+IF($H169&lt;=0.005,'Debt Snowball Calculator'!$F$13,0)+IF($K169&lt;=0.005,'Debt Snowball Calculator'!$F$14,0)+IF($N169&lt;=0.005,'Debt Snowball Calculator'!$F$15,0)+IF($Q169&lt;=0.005,'Debt Snowball Calculator'!$F$16,0)+IF($T169&lt;=0.005,'Debt Snowball Calculator'!$F$17,0)+IF($W169&lt;=0.005,'Debt Snowball Calculator'!$F$18,0)+IF($Z169&lt;=0.005,'Debt Snowball Calculator'!$F$19,0)+IF($AC169&lt;=0.005,'Debt Snowball Calculator'!$F$20,0)+IF($AF169&lt;=0.005,'Debt Snowball Calculator'!$F$21,0)+IF($AI169&lt;=0.005,'Debt Snowball Calculator'!$F$22,0))</f>
        <v/>
      </c>
      <c r="D170" s="39" t="str">
        <f aca="false">IF($A170="","",MIN(IF($H169&lt;=0.005,99999,'Debt Snowball Calculator'!$H$13),IF($K169&lt;=0.005,99999,'Debt Snowball Calculator'!$H$14),IF($N169&lt;=0.005,99999,'Debt Snowball Calculator'!$H$15),IF($Q169&lt;=0.005,99999,'Debt Snowball Calculator'!$H$16),IF($T169&lt;=0.005,99999,'Debt Snowball Calculator'!$H$17),IF($W169&lt;=0.005,99999,'Debt Snowball Calculator'!$H$18),IF($Z169&lt;=0.005,99999,'Debt Snowball Calculator'!$H$19),IF($AC169&lt;=0.005,99999,'Debt Snowball Calculator'!$H$20),IF($AF169&lt;=0.005,99999,'Debt Snowball Calculator'!$H$21),IF($AI169&lt;=0.005,99999,'Debt Snowball Calculator'!$H$22)))</f>
        <v/>
      </c>
      <c r="E170" s="17" t="str">
        <f aca="false">IF($A170="","",IF($D170&gt;=99999,"— All Paid Off —",INDEX('Debt Snowball Calculator'!$C$13:$C$22,MATCH($D170,'Debt Snowball Calculator'!$H$13:$H$22,0))))</f>
        <v/>
      </c>
      <c r="F170" s="44" t="str">
        <f aca="false">IF($A170="","",IF($H169&lt;=0.005,0,MIN('Debt Snowball Calculator'!$F$13,$H169+G170)+IF('Debt Snowball Calculator'!$H$13=$D170,MIN($C170,MAX($H169-(MIN('Debt Snowball Calculator'!$F$13,$H169+G170)-G170),0)),0)))</f>
        <v/>
      </c>
      <c r="G170" s="44" t="str">
        <f aca="false">IF($A170="","",$H169*('Debt Snowball Calculator'!$E$13/12))</f>
        <v/>
      </c>
      <c r="H170" s="44" t="str">
        <f aca="false">IF($A170="","",MAX($H169-(F170-G170),0))</f>
        <v/>
      </c>
      <c r="I170" s="44" t="str">
        <f aca="false">IF($A170="","",IF($K169&lt;=0.005,0,MIN('Debt Snowball Calculator'!$F$14,$K169+J170)+IF('Debt Snowball Calculator'!$H$14=$D170,MIN($C170,MAX($K169-(MIN('Debt Snowball Calculator'!$F$14,$K169+J170)-J170),0)),0)))</f>
        <v/>
      </c>
      <c r="J170" s="44" t="str">
        <f aca="false">IF($A170="","",$K169*('Debt Snowball Calculator'!$E$14/12))</f>
        <v/>
      </c>
      <c r="K170" s="44" t="str">
        <f aca="false">IF($A170="","",MAX($K169-(I170-J170),0))</f>
        <v/>
      </c>
      <c r="L170" s="44" t="str">
        <f aca="false">IF($A170="","",IF($N169&lt;=0.005,0,MIN('Debt Snowball Calculator'!$F$15,$N169+M170)+IF('Debt Snowball Calculator'!$H$15=$D170,MIN($C170,MAX($N169-(MIN('Debt Snowball Calculator'!$F$15,$N169+M170)-M170),0)),0)))</f>
        <v/>
      </c>
      <c r="M170" s="44" t="str">
        <f aca="false">IF($A170="","",$N169*('Debt Snowball Calculator'!$E$15/12))</f>
        <v/>
      </c>
      <c r="N170" s="44" t="str">
        <f aca="false">IF($A170="","",MAX($N169-(L170-M170),0))</f>
        <v/>
      </c>
      <c r="O170" s="44" t="str">
        <f aca="false">IF($A170="","",IF($Q169&lt;=0.005,0,MIN('Debt Snowball Calculator'!$F$16,$Q169+P170)+IF('Debt Snowball Calculator'!$H$16=$D170,MIN($C170,MAX($Q169-(MIN('Debt Snowball Calculator'!$F$16,$Q169+P170)-P170),0)),0)))</f>
        <v/>
      </c>
      <c r="P170" s="44" t="str">
        <f aca="false">IF($A170="","",$Q169*('Debt Snowball Calculator'!$E$16/12))</f>
        <v/>
      </c>
      <c r="Q170" s="44" t="str">
        <f aca="false">IF($A170="","",MAX($Q169-(O170-P170),0))</f>
        <v/>
      </c>
      <c r="R170" s="44" t="str">
        <f aca="false">IF($A170="","",IF($T169&lt;=0.005,0,MIN('Debt Snowball Calculator'!$F$17,$T169+S170)+IF('Debt Snowball Calculator'!$H$17=$D170,MIN($C170,MAX($T169-(MIN('Debt Snowball Calculator'!$F$17,$T169+S170)-S170),0)),0)))</f>
        <v/>
      </c>
      <c r="S170" s="44" t="str">
        <f aca="false">IF($A170="","",$T169*('Debt Snowball Calculator'!$E$17/12))</f>
        <v/>
      </c>
      <c r="T170" s="44" t="str">
        <f aca="false">IF($A170="","",MAX($T169-(R170-S170),0))</f>
        <v/>
      </c>
      <c r="U170" s="44" t="str">
        <f aca="false">IF($A170="","",IF($W169&lt;=0.005,0,MIN('Debt Snowball Calculator'!$F$18,$W169+V170)+IF('Debt Snowball Calculator'!$H$18=$D170,MIN($C170,MAX($W169-(MIN('Debt Snowball Calculator'!$F$18,$W169+V170)-V170),0)),0)))</f>
        <v/>
      </c>
      <c r="V170" s="44" t="str">
        <f aca="false">IF($A170="","",$W169*('Debt Snowball Calculator'!$E$18/12))</f>
        <v/>
      </c>
      <c r="W170" s="44" t="str">
        <f aca="false">IF($A170="","",MAX($W169-(U170-V170),0))</f>
        <v/>
      </c>
      <c r="X170" s="44" t="str">
        <f aca="false">IF($A170="","",IF($Z169&lt;=0.005,0,MIN('Debt Snowball Calculator'!$F$19,$Z169+Y170)+IF('Debt Snowball Calculator'!$H$19=$D170,MIN($C170,MAX($Z169-(MIN('Debt Snowball Calculator'!$F$19,$Z169+Y170)-Y170),0)),0)))</f>
        <v/>
      </c>
      <c r="Y170" s="44" t="str">
        <f aca="false">IF($A170="","",$Z169*('Debt Snowball Calculator'!$E$19/12))</f>
        <v/>
      </c>
      <c r="Z170" s="44" t="str">
        <f aca="false">IF($A170="","",MAX($Z169-(X170-Y170),0))</f>
        <v/>
      </c>
      <c r="AA170" s="44" t="str">
        <f aca="false">IF($A170="","",IF($AC169&lt;=0.005,0,MIN('Debt Snowball Calculator'!$F$20,$AC169+AB170)+IF('Debt Snowball Calculator'!$H$20=$D170,MIN($C170,MAX($AC169-(MIN('Debt Snowball Calculator'!$F$20,$AC169+AB170)-AB170),0)),0)))</f>
        <v/>
      </c>
      <c r="AB170" s="44" t="str">
        <f aca="false">IF($A170="","",$AC169*('Debt Snowball Calculator'!$E$20/12))</f>
        <v/>
      </c>
      <c r="AC170" s="44" t="str">
        <f aca="false">IF($A170="","",MAX($AC169-(AA170-AB170),0))</f>
        <v/>
      </c>
      <c r="AD170" s="44" t="str">
        <f aca="false">IF($A170="","",IF($AF169&lt;=0.005,0,MIN('Debt Snowball Calculator'!$F$21,$AF169+AE170)+IF('Debt Snowball Calculator'!$H$21=$D170,MIN($C170,MAX($AF169-(MIN('Debt Snowball Calculator'!$F$21,$AF169+AE170)-AE170),0)),0)))</f>
        <v/>
      </c>
      <c r="AE170" s="44" t="str">
        <f aca="false">IF($A170="","",$AF169*('Debt Snowball Calculator'!$E$21/12))</f>
        <v/>
      </c>
      <c r="AF170" s="44" t="str">
        <f aca="false">IF($A170="","",MAX($AF169-(AD170-AE170),0))</f>
        <v/>
      </c>
      <c r="AG170" s="44" t="str">
        <f aca="false">IF($A170="","",IF($AI169&lt;=0.005,0,MIN('Debt Snowball Calculator'!$F$22,$AI169+AH170)+IF('Debt Snowball Calculator'!$H$22=$D170,MIN($C170,MAX($AI169-(MIN('Debt Snowball Calculator'!$F$22,$AI169+AH170)-AH170),0)),0)))</f>
        <v/>
      </c>
      <c r="AH170" s="44" t="str">
        <f aca="false">IF($A170="","",$AI169*('Debt Snowball Calculator'!$E$22/12))</f>
        <v/>
      </c>
      <c r="AI170" s="44" t="str">
        <f aca="false">IF($A170="","",MAX($AI169-(AG170-AH170),0))</f>
        <v/>
      </c>
      <c r="AJ170" s="44" t="str">
        <f aca="false">IF($A170="","",F170+I170+L170+O170+R170+U170+X170+AA170+AD170+AG170)</f>
        <v/>
      </c>
      <c r="AK170" s="44" t="str">
        <f aca="false">IF($A170="","",G170+J170+M170+P170+S170+V170+Y170+AB170+AE170+AH170)</f>
        <v/>
      </c>
      <c r="AL170" s="44" t="str">
        <f aca="false">IF($A170="","",H170+K170+N170+Q170+T170+W170+Z170+AC170+AF170+AI170)</f>
        <v/>
      </c>
    </row>
    <row r="171" customFormat="false" ht="15" hidden="false" customHeight="false" outlineLevel="0" collapsed="false">
      <c r="A171" s="36" t="str">
        <f aca="false">IF($A170="","",IF(AND(ISNUMBER($AL170),$AL170&gt;0.005),$A170+1,""))</f>
        <v/>
      </c>
      <c r="B171" s="37" t="str">
        <f aca="false">IF($A171="","",EDATE('Debt Snowball Calculator'!$C$8,$A171-1))</f>
        <v/>
      </c>
      <c r="C171" s="43" t="str">
        <f aca="false">IF($A171="","",'Debt Snowball Calculator'!$C$7+IF($H170&lt;=0.005,'Debt Snowball Calculator'!$F$13,0)+IF($K170&lt;=0.005,'Debt Snowball Calculator'!$F$14,0)+IF($N170&lt;=0.005,'Debt Snowball Calculator'!$F$15,0)+IF($Q170&lt;=0.005,'Debt Snowball Calculator'!$F$16,0)+IF($T170&lt;=0.005,'Debt Snowball Calculator'!$F$17,0)+IF($W170&lt;=0.005,'Debt Snowball Calculator'!$F$18,0)+IF($Z170&lt;=0.005,'Debt Snowball Calculator'!$F$19,0)+IF($AC170&lt;=0.005,'Debt Snowball Calculator'!$F$20,0)+IF($AF170&lt;=0.005,'Debt Snowball Calculator'!$F$21,0)+IF($AI170&lt;=0.005,'Debt Snowball Calculator'!$F$22,0))</f>
        <v/>
      </c>
      <c r="D171" s="36" t="str">
        <f aca="false">IF($A171="","",MIN(IF($H170&lt;=0.005,99999,'Debt Snowball Calculator'!$H$13),IF($K170&lt;=0.005,99999,'Debt Snowball Calculator'!$H$14),IF($N170&lt;=0.005,99999,'Debt Snowball Calculator'!$H$15),IF($Q170&lt;=0.005,99999,'Debt Snowball Calculator'!$H$16),IF($T170&lt;=0.005,99999,'Debt Snowball Calculator'!$H$17),IF($W170&lt;=0.005,99999,'Debt Snowball Calculator'!$H$18),IF($Z170&lt;=0.005,99999,'Debt Snowball Calculator'!$H$19),IF($AC170&lt;=0.005,99999,'Debt Snowball Calculator'!$H$20),IF($AF170&lt;=0.005,99999,'Debt Snowball Calculator'!$H$21),IF($AI170&lt;=0.005,99999,'Debt Snowball Calculator'!$H$22)))</f>
        <v/>
      </c>
      <c r="E171" s="10" t="str">
        <f aca="false">IF($A171="","",IF($D171&gt;=99999,"— All Paid Off —",INDEX('Debt Snowball Calculator'!$C$13:$C$22,MATCH($D171,'Debt Snowball Calculator'!$H$13:$H$22,0))))</f>
        <v/>
      </c>
      <c r="F171" s="43" t="str">
        <f aca="false">IF($A171="","",IF($H170&lt;=0.005,0,MIN('Debt Snowball Calculator'!$F$13,$H170+G171)+IF('Debt Snowball Calculator'!$H$13=$D171,MIN($C171,MAX($H170-(MIN('Debt Snowball Calculator'!$F$13,$H170+G171)-G171),0)),0)))</f>
        <v/>
      </c>
      <c r="G171" s="43" t="str">
        <f aca="false">IF($A171="","",$H170*('Debt Snowball Calculator'!$E$13/12))</f>
        <v/>
      </c>
      <c r="H171" s="43" t="str">
        <f aca="false">IF($A171="","",MAX($H170-(F171-G171),0))</f>
        <v/>
      </c>
      <c r="I171" s="43" t="str">
        <f aca="false">IF($A171="","",IF($K170&lt;=0.005,0,MIN('Debt Snowball Calculator'!$F$14,$K170+J171)+IF('Debt Snowball Calculator'!$H$14=$D171,MIN($C171,MAX($K170-(MIN('Debt Snowball Calculator'!$F$14,$K170+J171)-J171),0)),0)))</f>
        <v/>
      </c>
      <c r="J171" s="43" t="str">
        <f aca="false">IF($A171="","",$K170*('Debt Snowball Calculator'!$E$14/12))</f>
        <v/>
      </c>
      <c r="K171" s="43" t="str">
        <f aca="false">IF($A171="","",MAX($K170-(I171-J171),0))</f>
        <v/>
      </c>
      <c r="L171" s="43" t="str">
        <f aca="false">IF($A171="","",IF($N170&lt;=0.005,0,MIN('Debt Snowball Calculator'!$F$15,$N170+M171)+IF('Debt Snowball Calculator'!$H$15=$D171,MIN($C171,MAX($N170-(MIN('Debt Snowball Calculator'!$F$15,$N170+M171)-M171),0)),0)))</f>
        <v/>
      </c>
      <c r="M171" s="43" t="str">
        <f aca="false">IF($A171="","",$N170*('Debt Snowball Calculator'!$E$15/12))</f>
        <v/>
      </c>
      <c r="N171" s="43" t="str">
        <f aca="false">IF($A171="","",MAX($N170-(L171-M171),0))</f>
        <v/>
      </c>
      <c r="O171" s="43" t="str">
        <f aca="false">IF($A171="","",IF($Q170&lt;=0.005,0,MIN('Debt Snowball Calculator'!$F$16,$Q170+P171)+IF('Debt Snowball Calculator'!$H$16=$D171,MIN($C171,MAX($Q170-(MIN('Debt Snowball Calculator'!$F$16,$Q170+P171)-P171),0)),0)))</f>
        <v/>
      </c>
      <c r="P171" s="43" t="str">
        <f aca="false">IF($A171="","",$Q170*('Debt Snowball Calculator'!$E$16/12))</f>
        <v/>
      </c>
      <c r="Q171" s="43" t="str">
        <f aca="false">IF($A171="","",MAX($Q170-(O171-P171),0))</f>
        <v/>
      </c>
      <c r="R171" s="43" t="str">
        <f aca="false">IF($A171="","",IF($T170&lt;=0.005,0,MIN('Debt Snowball Calculator'!$F$17,$T170+S171)+IF('Debt Snowball Calculator'!$H$17=$D171,MIN($C171,MAX($T170-(MIN('Debt Snowball Calculator'!$F$17,$T170+S171)-S171),0)),0)))</f>
        <v/>
      </c>
      <c r="S171" s="43" t="str">
        <f aca="false">IF($A171="","",$T170*('Debt Snowball Calculator'!$E$17/12))</f>
        <v/>
      </c>
      <c r="T171" s="43" t="str">
        <f aca="false">IF($A171="","",MAX($T170-(R171-S171),0))</f>
        <v/>
      </c>
      <c r="U171" s="43" t="str">
        <f aca="false">IF($A171="","",IF($W170&lt;=0.005,0,MIN('Debt Snowball Calculator'!$F$18,$W170+V171)+IF('Debt Snowball Calculator'!$H$18=$D171,MIN($C171,MAX($W170-(MIN('Debt Snowball Calculator'!$F$18,$W170+V171)-V171),0)),0)))</f>
        <v/>
      </c>
      <c r="V171" s="43" t="str">
        <f aca="false">IF($A171="","",$W170*('Debt Snowball Calculator'!$E$18/12))</f>
        <v/>
      </c>
      <c r="W171" s="43" t="str">
        <f aca="false">IF($A171="","",MAX($W170-(U171-V171),0))</f>
        <v/>
      </c>
      <c r="X171" s="43" t="str">
        <f aca="false">IF($A171="","",IF($Z170&lt;=0.005,0,MIN('Debt Snowball Calculator'!$F$19,$Z170+Y171)+IF('Debt Snowball Calculator'!$H$19=$D171,MIN($C171,MAX($Z170-(MIN('Debt Snowball Calculator'!$F$19,$Z170+Y171)-Y171),0)),0)))</f>
        <v/>
      </c>
      <c r="Y171" s="43" t="str">
        <f aca="false">IF($A171="","",$Z170*('Debt Snowball Calculator'!$E$19/12))</f>
        <v/>
      </c>
      <c r="Z171" s="43" t="str">
        <f aca="false">IF($A171="","",MAX($Z170-(X171-Y171),0))</f>
        <v/>
      </c>
      <c r="AA171" s="43" t="str">
        <f aca="false">IF($A171="","",IF($AC170&lt;=0.005,0,MIN('Debt Snowball Calculator'!$F$20,$AC170+AB171)+IF('Debt Snowball Calculator'!$H$20=$D171,MIN($C171,MAX($AC170-(MIN('Debt Snowball Calculator'!$F$20,$AC170+AB171)-AB171),0)),0)))</f>
        <v/>
      </c>
      <c r="AB171" s="43" t="str">
        <f aca="false">IF($A171="","",$AC170*('Debt Snowball Calculator'!$E$20/12))</f>
        <v/>
      </c>
      <c r="AC171" s="43" t="str">
        <f aca="false">IF($A171="","",MAX($AC170-(AA171-AB171),0))</f>
        <v/>
      </c>
      <c r="AD171" s="43" t="str">
        <f aca="false">IF($A171="","",IF($AF170&lt;=0.005,0,MIN('Debt Snowball Calculator'!$F$21,$AF170+AE171)+IF('Debt Snowball Calculator'!$H$21=$D171,MIN($C171,MAX($AF170-(MIN('Debt Snowball Calculator'!$F$21,$AF170+AE171)-AE171),0)),0)))</f>
        <v/>
      </c>
      <c r="AE171" s="43" t="str">
        <f aca="false">IF($A171="","",$AF170*('Debt Snowball Calculator'!$E$21/12))</f>
        <v/>
      </c>
      <c r="AF171" s="43" t="str">
        <f aca="false">IF($A171="","",MAX($AF170-(AD171-AE171),0))</f>
        <v/>
      </c>
      <c r="AG171" s="43" t="str">
        <f aca="false">IF($A171="","",IF($AI170&lt;=0.005,0,MIN('Debt Snowball Calculator'!$F$22,$AI170+AH171)+IF('Debt Snowball Calculator'!$H$22=$D171,MIN($C171,MAX($AI170-(MIN('Debt Snowball Calculator'!$F$22,$AI170+AH171)-AH171),0)),0)))</f>
        <v/>
      </c>
      <c r="AH171" s="43" t="str">
        <f aca="false">IF($A171="","",$AI170*('Debt Snowball Calculator'!$E$22/12))</f>
        <v/>
      </c>
      <c r="AI171" s="43" t="str">
        <f aca="false">IF($A171="","",MAX($AI170-(AG171-AH171),0))</f>
        <v/>
      </c>
      <c r="AJ171" s="43" t="str">
        <f aca="false">IF($A171="","",F171+I171+L171+O171+R171+U171+X171+AA171+AD171+AG171)</f>
        <v/>
      </c>
      <c r="AK171" s="43" t="str">
        <f aca="false">IF($A171="","",G171+J171+M171+P171+S171+V171+Y171+AB171+AE171+AH171)</f>
        <v/>
      </c>
      <c r="AL171" s="43" t="str">
        <f aca="false">IF($A171="","",H171+K171+N171+Q171+T171+W171+Z171+AC171+AF171+AI171)</f>
        <v/>
      </c>
    </row>
    <row r="172" customFormat="false" ht="15" hidden="false" customHeight="false" outlineLevel="0" collapsed="false">
      <c r="A172" s="39" t="str">
        <f aca="false">IF($A171="","",IF(AND(ISNUMBER($AL171),$AL171&gt;0.005),$A171+1,""))</f>
        <v/>
      </c>
      <c r="B172" s="40" t="str">
        <f aca="false">IF($A172="","",EDATE('Debt Snowball Calculator'!$C$8,$A172-1))</f>
        <v/>
      </c>
      <c r="C172" s="44" t="str">
        <f aca="false">IF($A172="","",'Debt Snowball Calculator'!$C$7+IF($H171&lt;=0.005,'Debt Snowball Calculator'!$F$13,0)+IF($K171&lt;=0.005,'Debt Snowball Calculator'!$F$14,0)+IF($N171&lt;=0.005,'Debt Snowball Calculator'!$F$15,0)+IF($Q171&lt;=0.005,'Debt Snowball Calculator'!$F$16,0)+IF($T171&lt;=0.005,'Debt Snowball Calculator'!$F$17,0)+IF($W171&lt;=0.005,'Debt Snowball Calculator'!$F$18,0)+IF($Z171&lt;=0.005,'Debt Snowball Calculator'!$F$19,0)+IF($AC171&lt;=0.005,'Debt Snowball Calculator'!$F$20,0)+IF($AF171&lt;=0.005,'Debt Snowball Calculator'!$F$21,0)+IF($AI171&lt;=0.005,'Debt Snowball Calculator'!$F$22,0))</f>
        <v/>
      </c>
      <c r="D172" s="39" t="str">
        <f aca="false">IF($A172="","",MIN(IF($H171&lt;=0.005,99999,'Debt Snowball Calculator'!$H$13),IF($K171&lt;=0.005,99999,'Debt Snowball Calculator'!$H$14),IF($N171&lt;=0.005,99999,'Debt Snowball Calculator'!$H$15),IF($Q171&lt;=0.005,99999,'Debt Snowball Calculator'!$H$16),IF($T171&lt;=0.005,99999,'Debt Snowball Calculator'!$H$17),IF($W171&lt;=0.005,99999,'Debt Snowball Calculator'!$H$18),IF($Z171&lt;=0.005,99999,'Debt Snowball Calculator'!$H$19),IF($AC171&lt;=0.005,99999,'Debt Snowball Calculator'!$H$20),IF($AF171&lt;=0.005,99999,'Debt Snowball Calculator'!$H$21),IF($AI171&lt;=0.005,99999,'Debt Snowball Calculator'!$H$22)))</f>
        <v/>
      </c>
      <c r="E172" s="17" t="str">
        <f aca="false">IF($A172="","",IF($D172&gt;=99999,"— All Paid Off —",INDEX('Debt Snowball Calculator'!$C$13:$C$22,MATCH($D172,'Debt Snowball Calculator'!$H$13:$H$22,0))))</f>
        <v/>
      </c>
      <c r="F172" s="44" t="str">
        <f aca="false">IF($A172="","",IF($H171&lt;=0.005,0,MIN('Debt Snowball Calculator'!$F$13,$H171+G172)+IF('Debt Snowball Calculator'!$H$13=$D172,MIN($C172,MAX($H171-(MIN('Debt Snowball Calculator'!$F$13,$H171+G172)-G172),0)),0)))</f>
        <v/>
      </c>
      <c r="G172" s="44" t="str">
        <f aca="false">IF($A172="","",$H171*('Debt Snowball Calculator'!$E$13/12))</f>
        <v/>
      </c>
      <c r="H172" s="44" t="str">
        <f aca="false">IF($A172="","",MAX($H171-(F172-G172),0))</f>
        <v/>
      </c>
      <c r="I172" s="44" t="str">
        <f aca="false">IF($A172="","",IF($K171&lt;=0.005,0,MIN('Debt Snowball Calculator'!$F$14,$K171+J172)+IF('Debt Snowball Calculator'!$H$14=$D172,MIN($C172,MAX($K171-(MIN('Debt Snowball Calculator'!$F$14,$K171+J172)-J172),0)),0)))</f>
        <v/>
      </c>
      <c r="J172" s="44" t="str">
        <f aca="false">IF($A172="","",$K171*('Debt Snowball Calculator'!$E$14/12))</f>
        <v/>
      </c>
      <c r="K172" s="44" t="str">
        <f aca="false">IF($A172="","",MAX($K171-(I172-J172),0))</f>
        <v/>
      </c>
      <c r="L172" s="44" t="str">
        <f aca="false">IF($A172="","",IF($N171&lt;=0.005,0,MIN('Debt Snowball Calculator'!$F$15,$N171+M172)+IF('Debt Snowball Calculator'!$H$15=$D172,MIN($C172,MAX($N171-(MIN('Debt Snowball Calculator'!$F$15,$N171+M172)-M172),0)),0)))</f>
        <v/>
      </c>
      <c r="M172" s="44" t="str">
        <f aca="false">IF($A172="","",$N171*('Debt Snowball Calculator'!$E$15/12))</f>
        <v/>
      </c>
      <c r="N172" s="44" t="str">
        <f aca="false">IF($A172="","",MAX($N171-(L172-M172),0))</f>
        <v/>
      </c>
      <c r="O172" s="44" t="str">
        <f aca="false">IF($A172="","",IF($Q171&lt;=0.005,0,MIN('Debt Snowball Calculator'!$F$16,$Q171+P172)+IF('Debt Snowball Calculator'!$H$16=$D172,MIN($C172,MAX($Q171-(MIN('Debt Snowball Calculator'!$F$16,$Q171+P172)-P172),0)),0)))</f>
        <v/>
      </c>
      <c r="P172" s="44" t="str">
        <f aca="false">IF($A172="","",$Q171*('Debt Snowball Calculator'!$E$16/12))</f>
        <v/>
      </c>
      <c r="Q172" s="44" t="str">
        <f aca="false">IF($A172="","",MAX($Q171-(O172-P172),0))</f>
        <v/>
      </c>
      <c r="R172" s="44" t="str">
        <f aca="false">IF($A172="","",IF($T171&lt;=0.005,0,MIN('Debt Snowball Calculator'!$F$17,$T171+S172)+IF('Debt Snowball Calculator'!$H$17=$D172,MIN($C172,MAX($T171-(MIN('Debt Snowball Calculator'!$F$17,$T171+S172)-S172),0)),0)))</f>
        <v/>
      </c>
      <c r="S172" s="44" t="str">
        <f aca="false">IF($A172="","",$T171*('Debt Snowball Calculator'!$E$17/12))</f>
        <v/>
      </c>
      <c r="T172" s="44" t="str">
        <f aca="false">IF($A172="","",MAX($T171-(R172-S172),0))</f>
        <v/>
      </c>
      <c r="U172" s="44" t="str">
        <f aca="false">IF($A172="","",IF($W171&lt;=0.005,0,MIN('Debt Snowball Calculator'!$F$18,$W171+V172)+IF('Debt Snowball Calculator'!$H$18=$D172,MIN($C172,MAX($W171-(MIN('Debt Snowball Calculator'!$F$18,$W171+V172)-V172),0)),0)))</f>
        <v/>
      </c>
      <c r="V172" s="44" t="str">
        <f aca="false">IF($A172="","",$W171*('Debt Snowball Calculator'!$E$18/12))</f>
        <v/>
      </c>
      <c r="W172" s="44" t="str">
        <f aca="false">IF($A172="","",MAX($W171-(U172-V172),0))</f>
        <v/>
      </c>
      <c r="X172" s="44" t="str">
        <f aca="false">IF($A172="","",IF($Z171&lt;=0.005,0,MIN('Debt Snowball Calculator'!$F$19,$Z171+Y172)+IF('Debt Snowball Calculator'!$H$19=$D172,MIN($C172,MAX($Z171-(MIN('Debt Snowball Calculator'!$F$19,$Z171+Y172)-Y172),0)),0)))</f>
        <v/>
      </c>
      <c r="Y172" s="44" t="str">
        <f aca="false">IF($A172="","",$Z171*('Debt Snowball Calculator'!$E$19/12))</f>
        <v/>
      </c>
      <c r="Z172" s="44" t="str">
        <f aca="false">IF($A172="","",MAX($Z171-(X172-Y172),0))</f>
        <v/>
      </c>
      <c r="AA172" s="44" t="str">
        <f aca="false">IF($A172="","",IF($AC171&lt;=0.005,0,MIN('Debt Snowball Calculator'!$F$20,$AC171+AB172)+IF('Debt Snowball Calculator'!$H$20=$D172,MIN($C172,MAX($AC171-(MIN('Debt Snowball Calculator'!$F$20,$AC171+AB172)-AB172),0)),0)))</f>
        <v/>
      </c>
      <c r="AB172" s="44" t="str">
        <f aca="false">IF($A172="","",$AC171*('Debt Snowball Calculator'!$E$20/12))</f>
        <v/>
      </c>
      <c r="AC172" s="44" t="str">
        <f aca="false">IF($A172="","",MAX($AC171-(AA172-AB172),0))</f>
        <v/>
      </c>
      <c r="AD172" s="44" t="str">
        <f aca="false">IF($A172="","",IF($AF171&lt;=0.005,0,MIN('Debt Snowball Calculator'!$F$21,$AF171+AE172)+IF('Debt Snowball Calculator'!$H$21=$D172,MIN($C172,MAX($AF171-(MIN('Debt Snowball Calculator'!$F$21,$AF171+AE172)-AE172),0)),0)))</f>
        <v/>
      </c>
      <c r="AE172" s="44" t="str">
        <f aca="false">IF($A172="","",$AF171*('Debt Snowball Calculator'!$E$21/12))</f>
        <v/>
      </c>
      <c r="AF172" s="44" t="str">
        <f aca="false">IF($A172="","",MAX($AF171-(AD172-AE172),0))</f>
        <v/>
      </c>
      <c r="AG172" s="44" t="str">
        <f aca="false">IF($A172="","",IF($AI171&lt;=0.005,0,MIN('Debt Snowball Calculator'!$F$22,$AI171+AH172)+IF('Debt Snowball Calculator'!$H$22=$D172,MIN($C172,MAX($AI171-(MIN('Debt Snowball Calculator'!$F$22,$AI171+AH172)-AH172),0)),0)))</f>
        <v/>
      </c>
      <c r="AH172" s="44" t="str">
        <f aca="false">IF($A172="","",$AI171*('Debt Snowball Calculator'!$E$22/12))</f>
        <v/>
      </c>
      <c r="AI172" s="44" t="str">
        <f aca="false">IF($A172="","",MAX($AI171-(AG172-AH172),0))</f>
        <v/>
      </c>
      <c r="AJ172" s="44" t="str">
        <f aca="false">IF($A172="","",F172+I172+L172+O172+R172+U172+X172+AA172+AD172+AG172)</f>
        <v/>
      </c>
      <c r="AK172" s="44" t="str">
        <f aca="false">IF($A172="","",G172+J172+M172+P172+S172+V172+Y172+AB172+AE172+AH172)</f>
        <v/>
      </c>
      <c r="AL172" s="44" t="str">
        <f aca="false">IF($A172="","",H172+K172+N172+Q172+T172+W172+Z172+AC172+AF172+AI172)</f>
        <v/>
      </c>
    </row>
    <row r="173" customFormat="false" ht="15" hidden="false" customHeight="false" outlineLevel="0" collapsed="false">
      <c r="A173" s="36" t="str">
        <f aca="false">IF($A172="","",IF(AND(ISNUMBER($AL172),$AL172&gt;0.005),$A172+1,""))</f>
        <v/>
      </c>
      <c r="B173" s="37" t="str">
        <f aca="false">IF($A173="","",EDATE('Debt Snowball Calculator'!$C$8,$A173-1))</f>
        <v/>
      </c>
      <c r="C173" s="43" t="str">
        <f aca="false">IF($A173="","",'Debt Snowball Calculator'!$C$7+IF($H172&lt;=0.005,'Debt Snowball Calculator'!$F$13,0)+IF($K172&lt;=0.005,'Debt Snowball Calculator'!$F$14,0)+IF($N172&lt;=0.005,'Debt Snowball Calculator'!$F$15,0)+IF($Q172&lt;=0.005,'Debt Snowball Calculator'!$F$16,0)+IF($T172&lt;=0.005,'Debt Snowball Calculator'!$F$17,0)+IF($W172&lt;=0.005,'Debt Snowball Calculator'!$F$18,0)+IF($Z172&lt;=0.005,'Debt Snowball Calculator'!$F$19,0)+IF($AC172&lt;=0.005,'Debt Snowball Calculator'!$F$20,0)+IF($AF172&lt;=0.005,'Debt Snowball Calculator'!$F$21,0)+IF($AI172&lt;=0.005,'Debt Snowball Calculator'!$F$22,0))</f>
        <v/>
      </c>
      <c r="D173" s="36" t="str">
        <f aca="false">IF($A173="","",MIN(IF($H172&lt;=0.005,99999,'Debt Snowball Calculator'!$H$13),IF($K172&lt;=0.005,99999,'Debt Snowball Calculator'!$H$14),IF($N172&lt;=0.005,99999,'Debt Snowball Calculator'!$H$15),IF($Q172&lt;=0.005,99999,'Debt Snowball Calculator'!$H$16),IF($T172&lt;=0.005,99999,'Debt Snowball Calculator'!$H$17),IF($W172&lt;=0.005,99999,'Debt Snowball Calculator'!$H$18),IF($Z172&lt;=0.005,99999,'Debt Snowball Calculator'!$H$19),IF($AC172&lt;=0.005,99999,'Debt Snowball Calculator'!$H$20),IF($AF172&lt;=0.005,99999,'Debt Snowball Calculator'!$H$21),IF($AI172&lt;=0.005,99999,'Debt Snowball Calculator'!$H$22)))</f>
        <v/>
      </c>
      <c r="E173" s="10" t="str">
        <f aca="false">IF($A173="","",IF($D173&gt;=99999,"— All Paid Off —",INDEX('Debt Snowball Calculator'!$C$13:$C$22,MATCH($D173,'Debt Snowball Calculator'!$H$13:$H$22,0))))</f>
        <v/>
      </c>
      <c r="F173" s="43" t="str">
        <f aca="false">IF($A173="","",IF($H172&lt;=0.005,0,MIN('Debt Snowball Calculator'!$F$13,$H172+G173)+IF('Debt Snowball Calculator'!$H$13=$D173,MIN($C173,MAX($H172-(MIN('Debt Snowball Calculator'!$F$13,$H172+G173)-G173),0)),0)))</f>
        <v/>
      </c>
      <c r="G173" s="43" t="str">
        <f aca="false">IF($A173="","",$H172*('Debt Snowball Calculator'!$E$13/12))</f>
        <v/>
      </c>
      <c r="H173" s="43" t="str">
        <f aca="false">IF($A173="","",MAX($H172-(F173-G173),0))</f>
        <v/>
      </c>
      <c r="I173" s="43" t="str">
        <f aca="false">IF($A173="","",IF($K172&lt;=0.005,0,MIN('Debt Snowball Calculator'!$F$14,$K172+J173)+IF('Debt Snowball Calculator'!$H$14=$D173,MIN($C173,MAX($K172-(MIN('Debt Snowball Calculator'!$F$14,$K172+J173)-J173),0)),0)))</f>
        <v/>
      </c>
      <c r="J173" s="43" t="str">
        <f aca="false">IF($A173="","",$K172*('Debt Snowball Calculator'!$E$14/12))</f>
        <v/>
      </c>
      <c r="K173" s="43" t="str">
        <f aca="false">IF($A173="","",MAX($K172-(I173-J173),0))</f>
        <v/>
      </c>
      <c r="L173" s="43" t="str">
        <f aca="false">IF($A173="","",IF($N172&lt;=0.005,0,MIN('Debt Snowball Calculator'!$F$15,$N172+M173)+IF('Debt Snowball Calculator'!$H$15=$D173,MIN($C173,MAX($N172-(MIN('Debt Snowball Calculator'!$F$15,$N172+M173)-M173),0)),0)))</f>
        <v/>
      </c>
      <c r="M173" s="43" t="str">
        <f aca="false">IF($A173="","",$N172*('Debt Snowball Calculator'!$E$15/12))</f>
        <v/>
      </c>
      <c r="N173" s="43" t="str">
        <f aca="false">IF($A173="","",MAX($N172-(L173-M173),0))</f>
        <v/>
      </c>
      <c r="O173" s="43" t="str">
        <f aca="false">IF($A173="","",IF($Q172&lt;=0.005,0,MIN('Debt Snowball Calculator'!$F$16,$Q172+P173)+IF('Debt Snowball Calculator'!$H$16=$D173,MIN($C173,MAX($Q172-(MIN('Debt Snowball Calculator'!$F$16,$Q172+P173)-P173),0)),0)))</f>
        <v/>
      </c>
      <c r="P173" s="43" t="str">
        <f aca="false">IF($A173="","",$Q172*('Debt Snowball Calculator'!$E$16/12))</f>
        <v/>
      </c>
      <c r="Q173" s="43" t="str">
        <f aca="false">IF($A173="","",MAX($Q172-(O173-P173),0))</f>
        <v/>
      </c>
      <c r="R173" s="43" t="str">
        <f aca="false">IF($A173="","",IF($T172&lt;=0.005,0,MIN('Debt Snowball Calculator'!$F$17,$T172+S173)+IF('Debt Snowball Calculator'!$H$17=$D173,MIN($C173,MAX($T172-(MIN('Debt Snowball Calculator'!$F$17,$T172+S173)-S173),0)),0)))</f>
        <v/>
      </c>
      <c r="S173" s="43" t="str">
        <f aca="false">IF($A173="","",$T172*('Debt Snowball Calculator'!$E$17/12))</f>
        <v/>
      </c>
      <c r="T173" s="43" t="str">
        <f aca="false">IF($A173="","",MAX($T172-(R173-S173),0))</f>
        <v/>
      </c>
      <c r="U173" s="43" t="str">
        <f aca="false">IF($A173="","",IF($W172&lt;=0.005,0,MIN('Debt Snowball Calculator'!$F$18,$W172+V173)+IF('Debt Snowball Calculator'!$H$18=$D173,MIN($C173,MAX($W172-(MIN('Debt Snowball Calculator'!$F$18,$W172+V173)-V173),0)),0)))</f>
        <v/>
      </c>
      <c r="V173" s="43" t="str">
        <f aca="false">IF($A173="","",$W172*('Debt Snowball Calculator'!$E$18/12))</f>
        <v/>
      </c>
      <c r="W173" s="43" t="str">
        <f aca="false">IF($A173="","",MAX($W172-(U173-V173),0))</f>
        <v/>
      </c>
      <c r="X173" s="43" t="str">
        <f aca="false">IF($A173="","",IF($Z172&lt;=0.005,0,MIN('Debt Snowball Calculator'!$F$19,$Z172+Y173)+IF('Debt Snowball Calculator'!$H$19=$D173,MIN($C173,MAX($Z172-(MIN('Debt Snowball Calculator'!$F$19,$Z172+Y173)-Y173),0)),0)))</f>
        <v/>
      </c>
      <c r="Y173" s="43" t="str">
        <f aca="false">IF($A173="","",$Z172*('Debt Snowball Calculator'!$E$19/12))</f>
        <v/>
      </c>
      <c r="Z173" s="43" t="str">
        <f aca="false">IF($A173="","",MAX($Z172-(X173-Y173),0))</f>
        <v/>
      </c>
      <c r="AA173" s="43" t="str">
        <f aca="false">IF($A173="","",IF($AC172&lt;=0.005,0,MIN('Debt Snowball Calculator'!$F$20,$AC172+AB173)+IF('Debt Snowball Calculator'!$H$20=$D173,MIN($C173,MAX($AC172-(MIN('Debt Snowball Calculator'!$F$20,$AC172+AB173)-AB173),0)),0)))</f>
        <v/>
      </c>
      <c r="AB173" s="43" t="str">
        <f aca="false">IF($A173="","",$AC172*('Debt Snowball Calculator'!$E$20/12))</f>
        <v/>
      </c>
      <c r="AC173" s="43" t="str">
        <f aca="false">IF($A173="","",MAX($AC172-(AA173-AB173),0))</f>
        <v/>
      </c>
      <c r="AD173" s="43" t="str">
        <f aca="false">IF($A173="","",IF($AF172&lt;=0.005,0,MIN('Debt Snowball Calculator'!$F$21,$AF172+AE173)+IF('Debt Snowball Calculator'!$H$21=$D173,MIN($C173,MAX($AF172-(MIN('Debt Snowball Calculator'!$F$21,$AF172+AE173)-AE173),0)),0)))</f>
        <v/>
      </c>
      <c r="AE173" s="43" t="str">
        <f aca="false">IF($A173="","",$AF172*('Debt Snowball Calculator'!$E$21/12))</f>
        <v/>
      </c>
      <c r="AF173" s="43" t="str">
        <f aca="false">IF($A173="","",MAX($AF172-(AD173-AE173),0))</f>
        <v/>
      </c>
      <c r="AG173" s="43" t="str">
        <f aca="false">IF($A173="","",IF($AI172&lt;=0.005,0,MIN('Debt Snowball Calculator'!$F$22,$AI172+AH173)+IF('Debt Snowball Calculator'!$H$22=$D173,MIN($C173,MAX($AI172-(MIN('Debt Snowball Calculator'!$F$22,$AI172+AH173)-AH173),0)),0)))</f>
        <v/>
      </c>
      <c r="AH173" s="43" t="str">
        <f aca="false">IF($A173="","",$AI172*('Debt Snowball Calculator'!$E$22/12))</f>
        <v/>
      </c>
      <c r="AI173" s="43" t="str">
        <f aca="false">IF($A173="","",MAX($AI172-(AG173-AH173),0))</f>
        <v/>
      </c>
      <c r="AJ173" s="43" t="str">
        <f aca="false">IF($A173="","",F173+I173+L173+O173+R173+U173+X173+AA173+AD173+AG173)</f>
        <v/>
      </c>
      <c r="AK173" s="43" t="str">
        <f aca="false">IF($A173="","",G173+J173+M173+P173+S173+V173+Y173+AB173+AE173+AH173)</f>
        <v/>
      </c>
      <c r="AL173" s="43" t="str">
        <f aca="false">IF($A173="","",H173+K173+N173+Q173+T173+W173+Z173+AC173+AF173+AI173)</f>
        <v/>
      </c>
    </row>
    <row r="174" customFormat="false" ht="15" hidden="false" customHeight="false" outlineLevel="0" collapsed="false">
      <c r="A174" s="39" t="str">
        <f aca="false">IF($A173="","",IF(AND(ISNUMBER($AL173),$AL173&gt;0.005),$A173+1,""))</f>
        <v/>
      </c>
      <c r="B174" s="40" t="str">
        <f aca="false">IF($A174="","",EDATE('Debt Snowball Calculator'!$C$8,$A174-1))</f>
        <v/>
      </c>
      <c r="C174" s="44" t="str">
        <f aca="false">IF($A174="","",'Debt Snowball Calculator'!$C$7+IF($H173&lt;=0.005,'Debt Snowball Calculator'!$F$13,0)+IF($K173&lt;=0.005,'Debt Snowball Calculator'!$F$14,0)+IF($N173&lt;=0.005,'Debt Snowball Calculator'!$F$15,0)+IF($Q173&lt;=0.005,'Debt Snowball Calculator'!$F$16,0)+IF($T173&lt;=0.005,'Debt Snowball Calculator'!$F$17,0)+IF($W173&lt;=0.005,'Debt Snowball Calculator'!$F$18,0)+IF($Z173&lt;=0.005,'Debt Snowball Calculator'!$F$19,0)+IF($AC173&lt;=0.005,'Debt Snowball Calculator'!$F$20,0)+IF($AF173&lt;=0.005,'Debt Snowball Calculator'!$F$21,0)+IF($AI173&lt;=0.005,'Debt Snowball Calculator'!$F$22,0))</f>
        <v/>
      </c>
      <c r="D174" s="39" t="str">
        <f aca="false">IF($A174="","",MIN(IF($H173&lt;=0.005,99999,'Debt Snowball Calculator'!$H$13),IF($K173&lt;=0.005,99999,'Debt Snowball Calculator'!$H$14),IF($N173&lt;=0.005,99999,'Debt Snowball Calculator'!$H$15),IF($Q173&lt;=0.005,99999,'Debt Snowball Calculator'!$H$16),IF($T173&lt;=0.005,99999,'Debt Snowball Calculator'!$H$17),IF($W173&lt;=0.005,99999,'Debt Snowball Calculator'!$H$18),IF($Z173&lt;=0.005,99999,'Debt Snowball Calculator'!$H$19),IF($AC173&lt;=0.005,99999,'Debt Snowball Calculator'!$H$20),IF($AF173&lt;=0.005,99999,'Debt Snowball Calculator'!$H$21),IF($AI173&lt;=0.005,99999,'Debt Snowball Calculator'!$H$22)))</f>
        <v/>
      </c>
      <c r="E174" s="17" t="str">
        <f aca="false">IF($A174="","",IF($D174&gt;=99999,"— All Paid Off —",INDEX('Debt Snowball Calculator'!$C$13:$C$22,MATCH($D174,'Debt Snowball Calculator'!$H$13:$H$22,0))))</f>
        <v/>
      </c>
      <c r="F174" s="44" t="str">
        <f aca="false">IF($A174="","",IF($H173&lt;=0.005,0,MIN('Debt Snowball Calculator'!$F$13,$H173+G174)+IF('Debt Snowball Calculator'!$H$13=$D174,MIN($C174,MAX($H173-(MIN('Debt Snowball Calculator'!$F$13,$H173+G174)-G174),0)),0)))</f>
        <v/>
      </c>
      <c r="G174" s="44" t="str">
        <f aca="false">IF($A174="","",$H173*('Debt Snowball Calculator'!$E$13/12))</f>
        <v/>
      </c>
      <c r="H174" s="44" t="str">
        <f aca="false">IF($A174="","",MAX($H173-(F174-G174),0))</f>
        <v/>
      </c>
      <c r="I174" s="44" t="str">
        <f aca="false">IF($A174="","",IF($K173&lt;=0.005,0,MIN('Debt Snowball Calculator'!$F$14,$K173+J174)+IF('Debt Snowball Calculator'!$H$14=$D174,MIN($C174,MAX($K173-(MIN('Debt Snowball Calculator'!$F$14,$K173+J174)-J174),0)),0)))</f>
        <v/>
      </c>
      <c r="J174" s="44" t="str">
        <f aca="false">IF($A174="","",$K173*('Debt Snowball Calculator'!$E$14/12))</f>
        <v/>
      </c>
      <c r="K174" s="44" t="str">
        <f aca="false">IF($A174="","",MAX($K173-(I174-J174),0))</f>
        <v/>
      </c>
      <c r="L174" s="44" t="str">
        <f aca="false">IF($A174="","",IF($N173&lt;=0.005,0,MIN('Debt Snowball Calculator'!$F$15,$N173+M174)+IF('Debt Snowball Calculator'!$H$15=$D174,MIN($C174,MAX($N173-(MIN('Debt Snowball Calculator'!$F$15,$N173+M174)-M174),0)),0)))</f>
        <v/>
      </c>
      <c r="M174" s="44" t="str">
        <f aca="false">IF($A174="","",$N173*('Debt Snowball Calculator'!$E$15/12))</f>
        <v/>
      </c>
      <c r="N174" s="44" t="str">
        <f aca="false">IF($A174="","",MAX($N173-(L174-M174),0))</f>
        <v/>
      </c>
      <c r="O174" s="44" t="str">
        <f aca="false">IF($A174="","",IF($Q173&lt;=0.005,0,MIN('Debt Snowball Calculator'!$F$16,$Q173+P174)+IF('Debt Snowball Calculator'!$H$16=$D174,MIN($C174,MAX($Q173-(MIN('Debt Snowball Calculator'!$F$16,$Q173+P174)-P174),0)),0)))</f>
        <v/>
      </c>
      <c r="P174" s="44" t="str">
        <f aca="false">IF($A174="","",$Q173*('Debt Snowball Calculator'!$E$16/12))</f>
        <v/>
      </c>
      <c r="Q174" s="44" t="str">
        <f aca="false">IF($A174="","",MAX($Q173-(O174-P174),0))</f>
        <v/>
      </c>
      <c r="R174" s="44" t="str">
        <f aca="false">IF($A174="","",IF($T173&lt;=0.005,0,MIN('Debt Snowball Calculator'!$F$17,$T173+S174)+IF('Debt Snowball Calculator'!$H$17=$D174,MIN($C174,MAX($T173-(MIN('Debt Snowball Calculator'!$F$17,$T173+S174)-S174),0)),0)))</f>
        <v/>
      </c>
      <c r="S174" s="44" t="str">
        <f aca="false">IF($A174="","",$T173*('Debt Snowball Calculator'!$E$17/12))</f>
        <v/>
      </c>
      <c r="T174" s="44" t="str">
        <f aca="false">IF($A174="","",MAX($T173-(R174-S174),0))</f>
        <v/>
      </c>
      <c r="U174" s="44" t="str">
        <f aca="false">IF($A174="","",IF($W173&lt;=0.005,0,MIN('Debt Snowball Calculator'!$F$18,$W173+V174)+IF('Debt Snowball Calculator'!$H$18=$D174,MIN($C174,MAX($W173-(MIN('Debt Snowball Calculator'!$F$18,$W173+V174)-V174),0)),0)))</f>
        <v/>
      </c>
      <c r="V174" s="44" t="str">
        <f aca="false">IF($A174="","",$W173*('Debt Snowball Calculator'!$E$18/12))</f>
        <v/>
      </c>
      <c r="W174" s="44" t="str">
        <f aca="false">IF($A174="","",MAX($W173-(U174-V174),0))</f>
        <v/>
      </c>
      <c r="X174" s="44" t="str">
        <f aca="false">IF($A174="","",IF($Z173&lt;=0.005,0,MIN('Debt Snowball Calculator'!$F$19,$Z173+Y174)+IF('Debt Snowball Calculator'!$H$19=$D174,MIN($C174,MAX($Z173-(MIN('Debt Snowball Calculator'!$F$19,$Z173+Y174)-Y174),0)),0)))</f>
        <v/>
      </c>
      <c r="Y174" s="44" t="str">
        <f aca="false">IF($A174="","",$Z173*('Debt Snowball Calculator'!$E$19/12))</f>
        <v/>
      </c>
      <c r="Z174" s="44" t="str">
        <f aca="false">IF($A174="","",MAX($Z173-(X174-Y174),0))</f>
        <v/>
      </c>
      <c r="AA174" s="44" t="str">
        <f aca="false">IF($A174="","",IF($AC173&lt;=0.005,0,MIN('Debt Snowball Calculator'!$F$20,$AC173+AB174)+IF('Debt Snowball Calculator'!$H$20=$D174,MIN($C174,MAX($AC173-(MIN('Debt Snowball Calculator'!$F$20,$AC173+AB174)-AB174),0)),0)))</f>
        <v/>
      </c>
      <c r="AB174" s="44" t="str">
        <f aca="false">IF($A174="","",$AC173*('Debt Snowball Calculator'!$E$20/12))</f>
        <v/>
      </c>
      <c r="AC174" s="44" t="str">
        <f aca="false">IF($A174="","",MAX($AC173-(AA174-AB174),0))</f>
        <v/>
      </c>
      <c r="AD174" s="44" t="str">
        <f aca="false">IF($A174="","",IF($AF173&lt;=0.005,0,MIN('Debt Snowball Calculator'!$F$21,$AF173+AE174)+IF('Debt Snowball Calculator'!$H$21=$D174,MIN($C174,MAX($AF173-(MIN('Debt Snowball Calculator'!$F$21,$AF173+AE174)-AE174),0)),0)))</f>
        <v/>
      </c>
      <c r="AE174" s="44" t="str">
        <f aca="false">IF($A174="","",$AF173*('Debt Snowball Calculator'!$E$21/12))</f>
        <v/>
      </c>
      <c r="AF174" s="44" t="str">
        <f aca="false">IF($A174="","",MAX($AF173-(AD174-AE174),0))</f>
        <v/>
      </c>
      <c r="AG174" s="44" t="str">
        <f aca="false">IF($A174="","",IF($AI173&lt;=0.005,0,MIN('Debt Snowball Calculator'!$F$22,$AI173+AH174)+IF('Debt Snowball Calculator'!$H$22=$D174,MIN($C174,MAX($AI173-(MIN('Debt Snowball Calculator'!$F$22,$AI173+AH174)-AH174),0)),0)))</f>
        <v/>
      </c>
      <c r="AH174" s="44" t="str">
        <f aca="false">IF($A174="","",$AI173*('Debt Snowball Calculator'!$E$22/12))</f>
        <v/>
      </c>
      <c r="AI174" s="44" t="str">
        <f aca="false">IF($A174="","",MAX($AI173-(AG174-AH174),0))</f>
        <v/>
      </c>
      <c r="AJ174" s="44" t="str">
        <f aca="false">IF($A174="","",F174+I174+L174+O174+R174+U174+X174+AA174+AD174+AG174)</f>
        <v/>
      </c>
      <c r="AK174" s="44" t="str">
        <f aca="false">IF($A174="","",G174+J174+M174+P174+S174+V174+Y174+AB174+AE174+AH174)</f>
        <v/>
      </c>
      <c r="AL174" s="44" t="str">
        <f aca="false">IF($A174="","",H174+K174+N174+Q174+T174+W174+Z174+AC174+AF174+AI174)</f>
        <v/>
      </c>
    </row>
    <row r="175" customFormat="false" ht="15" hidden="false" customHeight="false" outlineLevel="0" collapsed="false">
      <c r="A175" s="36" t="str">
        <f aca="false">IF($A174="","",IF(AND(ISNUMBER($AL174),$AL174&gt;0.005),$A174+1,""))</f>
        <v/>
      </c>
      <c r="B175" s="37" t="str">
        <f aca="false">IF($A175="","",EDATE('Debt Snowball Calculator'!$C$8,$A175-1))</f>
        <v/>
      </c>
      <c r="C175" s="43" t="str">
        <f aca="false">IF($A175="","",'Debt Snowball Calculator'!$C$7+IF($H174&lt;=0.005,'Debt Snowball Calculator'!$F$13,0)+IF($K174&lt;=0.005,'Debt Snowball Calculator'!$F$14,0)+IF($N174&lt;=0.005,'Debt Snowball Calculator'!$F$15,0)+IF($Q174&lt;=0.005,'Debt Snowball Calculator'!$F$16,0)+IF($T174&lt;=0.005,'Debt Snowball Calculator'!$F$17,0)+IF($W174&lt;=0.005,'Debt Snowball Calculator'!$F$18,0)+IF($Z174&lt;=0.005,'Debt Snowball Calculator'!$F$19,0)+IF($AC174&lt;=0.005,'Debt Snowball Calculator'!$F$20,0)+IF($AF174&lt;=0.005,'Debt Snowball Calculator'!$F$21,0)+IF($AI174&lt;=0.005,'Debt Snowball Calculator'!$F$22,0))</f>
        <v/>
      </c>
      <c r="D175" s="36" t="str">
        <f aca="false">IF($A175="","",MIN(IF($H174&lt;=0.005,99999,'Debt Snowball Calculator'!$H$13),IF($K174&lt;=0.005,99999,'Debt Snowball Calculator'!$H$14),IF($N174&lt;=0.005,99999,'Debt Snowball Calculator'!$H$15),IF($Q174&lt;=0.005,99999,'Debt Snowball Calculator'!$H$16),IF($T174&lt;=0.005,99999,'Debt Snowball Calculator'!$H$17),IF($W174&lt;=0.005,99999,'Debt Snowball Calculator'!$H$18),IF($Z174&lt;=0.005,99999,'Debt Snowball Calculator'!$H$19),IF($AC174&lt;=0.005,99999,'Debt Snowball Calculator'!$H$20),IF($AF174&lt;=0.005,99999,'Debt Snowball Calculator'!$H$21),IF($AI174&lt;=0.005,99999,'Debt Snowball Calculator'!$H$22)))</f>
        <v/>
      </c>
      <c r="E175" s="10" t="str">
        <f aca="false">IF($A175="","",IF($D175&gt;=99999,"— All Paid Off —",INDEX('Debt Snowball Calculator'!$C$13:$C$22,MATCH($D175,'Debt Snowball Calculator'!$H$13:$H$22,0))))</f>
        <v/>
      </c>
      <c r="F175" s="43" t="str">
        <f aca="false">IF($A175="","",IF($H174&lt;=0.005,0,MIN('Debt Snowball Calculator'!$F$13,$H174+G175)+IF('Debt Snowball Calculator'!$H$13=$D175,MIN($C175,MAX($H174-(MIN('Debt Snowball Calculator'!$F$13,$H174+G175)-G175),0)),0)))</f>
        <v/>
      </c>
      <c r="G175" s="43" t="str">
        <f aca="false">IF($A175="","",$H174*('Debt Snowball Calculator'!$E$13/12))</f>
        <v/>
      </c>
      <c r="H175" s="43" t="str">
        <f aca="false">IF($A175="","",MAX($H174-(F175-G175),0))</f>
        <v/>
      </c>
      <c r="I175" s="43" t="str">
        <f aca="false">IF($A175="","",IF($K174&lt;=0.005,0,MIN('Debt Snowball Calculator'!$F$14,$K174+J175)+IF('Debt Snowball Calculator'!$H$14=$D175,MIN($C175,MAX($K174-(MIN('Debt Snowball Calculator'!$F$14,$K174+J175)-J175),0)),0)))</f>
        <v/>
      </c>
      <c r="J175" s="43" t="str">
        <f aca="false">IF($A175="","",$K174*('Debt Snowball Calculator'!$E$14/12))</f>
        <v/>
      </c>
      <c r="K175" s="43" t="str">
        <f aca="false">IF($A175="","",MAX($K174-(I175-J175),0))</f>
        <v/>
      </c>
      <c r="L175" s="43" t="str">
        <f aca="false">IF($A175="","",IF($N174&lt;=0.005,0,MIN('Debt Snowball Calculator'!$F$15,$N174+M175)+IF('Debt Snowball Calculator'!$H$15=$D175,MIN($C175,MAX($N174-(MIN('Debt Snowball Calculator'!$F$15,$N174+M175)-M175),0)),0)))</f>
        <v/>
      </c>
      <c r="M175" s="43" t="str">
        <f aca="false">IF($A175="","",$N174*('Debt Snowball Calculator'!$E$15/12))</f>
        <v/>
      </c>
      <c r="N175" s="43" t="str">
        <f aca="false">IF($A175="","",MAX($N174-(L175-M175),0))</f>
        <v/>
      </c>
      <c r="O175" s="43" t="str">
        <f aca="false">IF($A175="","",IF($Q174&lt;=0.005,0,MIN('Debt Snowball Calculator'!$F$16,$Q174+P175)+IF('Debt Snowball Calculator'!$H$16=$D175,MIN($C175,MAX($Q174-(MIN('Debt Snowball Calculator'!$F$16,$Q174+P175)-P175),0)),0)))</f>
        <v/>
      </c>
      <c r="P175" s="43" t="str">
        <f aca="false">IF($A175="","",$Q174*('Debt Snowball Calculator'!$E$16/12))</f>
        <v/>
      </c>
      <c r="Q175" s="43" t="str">
        <f aca="false">IF($A175="","",MAX($Q174-(O175-P175),0))</f>
        <v/>
      </c>
      <c r="R175" s="43" t="str">
        <f aca="false">IF($A175="","",IF($T174&lt;=0.005,0,MIN('Debt Snowball Calculator'!$F$17,$T174+S175)+IF('Debt Snowball Calculator'!$H$17=$D175,MIN($C175,MAX($T174-(MIN('Debt Snowball Calculator'!$F$17,$T174+S175)-S175),0)),0)))</f>
        <v/>
      </c>
      <c r="S175" s="43" t="str">
        <f aca="false">IF($A175="","",$T174*('Debt Snowball Calculator'!$E$17/12))</f>
        <v/>
      </c>
      <c r="T175" s="43" t="str">
        <f aca="false">IF($A175="","",MAX($T174-(R175-S175),0))</f>
        <v/>
      </c>
      <c r="U175" s="43" t="str">
        <f aca="false">IF($A175="","",IF($W174&lt;=0.005,0,MIN('Debt Snowball Calculator'!$F$18,$W174+V175)+IF('Debt Snowball Calculator'!$H$18=$D175,MIN($C175,MAX($W174-(MIN('Debt Snowball Calculator'!$F$18,$W174+V175)-V175),0)),0)))</f>
        <v/>
      </c>
      <c r="V175" s="43" t="str">
        <f aca="false">IF($A175="","",$W174*('Debt Snowball Calculator'!$E$18/12))</f>
        <v/>
      </c>
      <c r="W175" s="43" t="str">
        <f aca="false">IF($A175="","",MAX($W174-(U175-V175),0))</f>
        <v/>
      </c>
      <c r="X175" s="43" t="str">
        <f aca="false">IF($A175="","",IF($Z174&lt;=0.005,0,MIN('Debt Snowball Calculator'!$F$19,$Z174+Y175)+IF('Debt Snowball Calculator'!$H$19=$D175,MIN($C175,MAX($Z174-(MIN('Debt Snowball Calculator'!$F$19,$Z174+Y175)-Y175),0)),0)))</f>
        <v/>
      </c>
      <c r="Y175" s="43" t="str">
        <f aca="false">IF($A175="","",$Z174*('Debt Snowball Calculator'!$E$19/12))</f>
        <v/>
      </c>
      <c r="Z175" s="43" t="str">
        <f aca="false">IF($A175="","",MAX($Z174-(X175-Y175),0))</f>
        <v/>
      </c>
      <c r="AA175" s="43" t="str">
        <f aca="false">IF($A175="","",IF($AC174&lt;=0.005,0,MIN('Debt Snowball Calculator'!$F$20,$AC174+AB175)+IF('Debt Snowball Calculator'!$H$20=$D175,MIN($C175,MAX($AC174-(MIN('Debt Snowball Calculator'!$F$20,$AC174+AB175)-AB175),0)),0)))</f>
        <v/>
      </c>
      <c r="AB175" s="43" t="str">
        <f aca="false">IF($A175="","",$AC174*('Debt Snowball Calculator'!$E$20/12))</f>
        <v/>
      </c>
      <c r="AC175" s="43" t="str">
        <f aca="false">IF($A175="","",MAX($AC174-(AA175-AB175),0))</f>
        <v/>
      </c>
      <c r="AD175" s="43" t="str">
        <f aca="false">IF($A175="","",IF($AF174&lt;=0.005,0,MIN('Debt Snowball Calculator'!$F$21,$AF174+AE175)+IF('Debt Snowball Calculator'!$H$21=$D175,MIN($C175,MAX($AF174-(MIN('Debt Snowball Calculator'!$F$21,$AF174+AE175)-AE175),0)),0)))</f>
        <v/>
      </c>
      <c r="AE175" s="43" t="str">
        <f aca="false">IF($A175="","",$AF174*('Debt Snowball Calculator'!$E$21/12))</f>
        <v/>
      </c>
      <c r="AF175" s="43" t="str">
        <f aca="false">IF($A175="","",MAX($AF174-(AD175-AE175),0))</f>
        <v/>
      </c>
      <c r="AG175" s="43" t="str">
        <f aca="false">IF($A175="","",IF($AI174&lt;=0.005,0,MIN('Debt Snowball Calculator'!$F$22,$AI174+AH175)+IF('Debt Snowball Calculator'!$H$22=$D175,MIN($C175,MAX($AI174-(MIN('Debt Snowball Calculator'!$F$22,$AI174+AH175)-AH175),0)),0)))</f>
        <v/>
      </c>
      <c r="AH175" s="43" t="str">
        <f aca="false">IF($A175="","",$AI174*('Debt Snowball Calculator'!$E$22/12))</f>
        <v/>
      </c>
      <c r="AI175" s="43" t="str">
        <f aca="false">IF($A175="","",MAX($AI174-(AG175-AH175),0))</f>
        <v/>
      </c>
      <c r="AJ175" s="43" t="str">
        <f aca="false">IF($A175="","",F175+I175+L175+O175+R175+U175+X175+AA175+AD175+AG175)</f>
        <v/>
      </c>
      <c r="AK175" s="43" t="str">
        <f aca="false">IF($A175="","",G175+J175+M175+P175+S175+V175+Y175+AB175+AE175+AH175)</f>
        <v/>
      </c>
      <c r="AL175" s="43" t="str">
        <f aca="false">IF($A175="","",H175+K175+N175+Q175+T175+W175+Z175+AC175+AF175+AI175)</f>
        <v/>
      </c>
    </row>
    <row r="176" customFormat="false" ht="15" hidden="false" customHeight="false" outlineLevel="0" collapsed="false">
      <c r="A176" s="39" t="str">
        <f aca="false">IF($A175="","",IF(AND(ISNUMBER($AL175),$AL175&gt;0.005),$A175+1,""))</f>
        <v/>
      </c>
      <c r="B176" s="40" t="str">
        <f aca="false">IF($A176="","",EDATE('Debt Snowball Calculator'!$C$8,$A176-1))</f>
        <v/>
      </c>
      <c r="C176" s="44" t="str">
        <f aca="false">IF($A176="","",'Debt Snowball Calculator'!$C$7+IF($H175&lt;=0.005,'Debt Snowball Calculator'!$F$13,0)+IF($K175&lt;=0.005,'Debt Snowball Calculator'!$F$14,0)+IF($N175&lt;=0.005,'Debt Snowball Calculator'!$F$15,0)+IF($Q175&lt;=0.005,'Debt Snowball Calculator'!$F$16,0)+IF($T175&lt;=0.005,'Debt Snowball Calculator'!$F$17,0)+IF($W175&lt;=0.005,'Debt Snowball Calculator'!$F$18,0)+IF($Z175&lt;=0.005,'Debt Snowball Calculator'!$F$19,0)+IF($AC175&lt;=0.005,'Debt Snowball Calculator'!$F$20,0)+IF($AF175&lt;=0.005,'Debt Snowball Calculator'!$F$21,0)+IF($AI175&lt;=0.005,'Debt Snowball Calculator'!$F$22,0))</f>
        <v/>
      </c>
      <c r="D176" s="39" t="str">
        <f aca="false">IF($A176="","",MIN(IF($H175&lt;=0.005,99999,'Debt Snowball Calculator'!$H$13),IF($K175&lt;=0.005,99999,'Debt Snowball Calculator'!$H$14),IF($N175&lt;=0.005,99999,'Debt Snowball Calculator'!$H$15),IF($Q175&lt;=0.005,99999,'Debt Snowball Calculator'!$H$16),IF($T175&lt;=0.005,99999,'Debt Snowball Calculator'!$H$17),IF($W175&lt;=0.005,99999,'Debt Snowball Calculator'!$H$18),IF($Z175&lt;=0.005,99999,'Debt Snowball Calculator'!$H$19),IF($AC175&lt;=0.005,99999,'Debt Snowball Calculator'!$H$20),IF($AF175&lt;=0.005,99999,'Debt Snowball Calculator'!$H$21),IF($AI175&lt;=0.005,99999,'Debt Snowball Calculator'!$H$22)))</f>
        <v/>
      </c>
      <c r="E176" s="17" t="str">
        <f aca="false">IF($A176="","",IF($D176&gt;=99999,"— All Paid Off —",INDEX('Debt Snowball Calculator'!$C$13:$C$22,MATCH($D176,'Debt Snowball Calculator'!$H$13:$H$22,0))))</f>
        <v/>
      </c>
      <c r="F176" s="44" t="str">
        <f aca="false">IF($A176="","",IF($H175&lt;=0.005,0,MIN('Debt Snowball Calculator'!$F$13,$H175+G176)+IF('Debt Snowball Calculator'!$H$13=$D176,MIN($C176,MAX($H175-(MIN('Debt Snowball Calculator'!$F$13,$H175+G176)-G176),0)),0)))</f>
        <v/>
      </c>
      <c r="G176" s="44" t="str">
        <f aca="false">IF($A176="","",$H175*('Debt Snowball Calculator'!$E$13/12))</f>
        <v/>
      </c>
      <c r="H176" s="44" t="str">
        <f aca="false">IF($A176="","",MAX($H175-(F176-G176),0))</f>
        <v/>
      </c>
      <c r="I176" s="44" t="str">
        <f aca="false">IF($A176="","",IF($K175&lt;=0.005,0,MIN('Debt Snowball Calculator'!$F$14,$K175+J176)+IF('Debt Snowball Calculator'!$H$14=$D176,MIN($C176,MAX($K175-(MIN('Debt Snowball Calculator'!$F$14,$K175+J176)-J176),0)),0)))</f>
        <v/>
      </c>
      <c r="J176" s="44" t="str">
        <f aca="false">IF($A176="","",$K175*('Debt Snowball Calculator'!$E$14/12))</f>
        <v/>
      </c>
      <c r="K176" s="44" t="str">
        <f aca="false">IF($A176="","",MAX($K175-(I176-J176),0))</f>
        <v/>
      </c>
      <c r="L176" s="44" t="str">
        <f aca="false">IF($A176="","",IF($N175&lt;=0.005,0,MIN('Debt Snowball Calculator'!$F$15,$N175+M176)+IF('Debt Snowball Calculator'!$H$15=$D176,MIN($C176,MAX($N175-(MIN('Debt Snowball Calculator'!$F$15,$N175+M176)-M176),0)),0)))</f>
        <v/>
      </c>
      <c r="M176" s="44" t="str">
        <f aca="false">IF($A176="","",$N175*('Debt Snowball Calculator'!$E$15/12))</f>
        <v/>
      </c>
      <c r="N176" s="44" t="str">
        <f aca="false">IF($A176="","",MAX($N175-(L176-M176),0))</f>
        <v/>
      </c>
      <c r="O176" s="44" t="str">
        <f aca="false">IF($A176="","",IF($Q175&lt;=0.005,0,MIN('Debt Snowball Calculator'!$F$16,$Q175+P176)+IF('Debt Snowball Calculator'!$H$16=$D176,MIN($C176,MAX($Q175-(MIN('Debt Snowball Calculator'!$F$16,$Q175+P176)-P176),0)),0)))</f>
        <v/>
      </c>
      <c r="P176" s="44" t="str">
        <f aca="false">IF($A176="","",$Q175*('Debt Snowball Calculator'!$E$16/12))</f>
        <v/>
      </c>
      <c r="Q176" s="44" t="str">
        <f aca="false">IF($A176="","",MAX($Q175-(O176-P176),0))</f>
        <v/>
      </c>
      <c r="R176" s="44" t="str">
        <f aca="false">IF($A176="","",IF($T175&lt;=0.005,0,MIN('Debt Snowball Calculator'!$F$17,$T175+S176)+IF('Debt Snowball Calculator'!$H$17=$D176,MIN($C176,MAX($T175-(MIN('Debt Snowball Calculator'!$F$17,$T175+S176)-S176),0)),0)))</f>
        <v/>
      </c>
      <c r="S176" s="44" t="str">
        <f aca="false">IF($A176="","",$T175*('Debt Snowball Calculator'!$E$17/12))</f>
        <v/>
      </c>
      <c r="T176" s="44" t="str">
        <f aca="false">IF($A176="","",MAX($T175-(R176-S176),0))</f>
        <v/>
      </c>
      <c r="U176" s="44" t="str">
        <f aca="false">IF($A176="","",IF($W175&lt;=0.005,0,MIN('Debt Snowball Calculator'!$F$18,$W175+V176)+IF('Debt Snowball Calculator'!$H$18=$D176,MIN($C176,MAX($W175-(MIN('Debt Snowball Calculator'!$F$18,$W175+V176)-V176),0)),0)))</f>
        <v/>
      </c>
      <c r="V176" s="44" t="str">
        <f aca="false">IF($A176="","",$W175*('Debt Snowball Calculator'!$E$18/12))</f>
        <v/>
      </c>
      <c r="W176" s="44" t="str">
        <f aca="false">IF($A176="","",MAX($W175-(U176-V176),0))</f>
        <v/>
      </c>
      <c r="X176" s="44" t="str">
        <f aca="false">IF($A176="","",IF($Z175&lt;=0.005,0,MIN('Debt Snowball Calculator'!$F$19,$Z175+Y176)+IF('Debt Snowball Calculator'!$H$19=$D176,MIN($C176,MAX($Z175-(MIN('Debt Snowball Calculator'!$F$19,$Z175+Y176)-Y176),0)),0)))</f>
        <v/>
      </c>
      <c r="Y176" s="44" t="str">
        <f aca="false">IF($A176="","",$Z175*('Debt Snowball Calculator'!$E$19/12))</f>
        <v/>
      </c>
      <c r="Z176" s="44" t="str">
        <f aca="false">IF($A176="","",MAX($Z175-(X176-Y176),0))</f>
        <v/>
      </c>
      <c r="AA176" s="44" t="str">
        <f aca="false">IF($A176="","",IF($AC175&lt;=0.005,0,MIN('Debt Snowball Calculator'!$F$20,$AC175+AB176)+IF('Debt Snowball Calculator'!$H$20=$D176,MIN($C176,MAX($AC175-(MIN('Debt Snowball Calculator'!$F$20,$AC175+AB176)-AB176),0)),0)))</f>
        <v/>
      </c>
      <c r="AB176" s="44" t="str">
        <f aca="false">IF($A176="","",$AC175*('Debt Snowball Calculator'!$E$20/12))</f>
        <v/>
      </c>
      <c r="AC176" s="44" t="str">
        <f aca="false">IF($A176="","",MAX($AC175-(AA176-AB176),0))</f>
        <v/>
      </c>
      <c r="AD176" s="44" t="str">
        <f aca="false">IF($A176="","",IF($AF175&lt;=0.005,0,MIN('Debt Snowball Calculator'!$F$21,$AF175+AE176)+IF('Debt Snowball Calculator'!$H$21=$D176,MIN($C176,MAX($AF175-(MIN('Debt Snowball Calculator'!$F$21,$AF175+AE176)-AE176),0)),0)))</f>
        <v/>
      </c>
      <c r="AE176" s="44" t="str">
        <f aca="false">IF($A176="","",$AF175*('Debt Snowball Calculator'!$E$21/12))</f>
        <v/>
      </c>
      <c r="AF176" s="44" t="str">
        <f aca="false">IF($A176="","",MAX($AF175-(AD176-AE176),0))</f>
        <v/>
      </c>
      <c r="AG176" s="44" t="str">
        <f aca="false">IF($A176="","",IF($AI175&lt;=0.005,0,MIN('Debt Snowball Calculator'!$F$22,$AI175+AH176)+IF('Debt Snowball Calculator'!$H$22=$D176,MIN($C176,MAX($AI175-(MIN('Debt Snowball Calculator'!$F$22,$AI175+AH176)-AH176),0)),0)))</f>
        <v/>
      </c>
      <c r="AH176" s="44" t="str">
        <f aca="false">IF($A176="","",$AI175*('Debt Snowball Calculator'!$E$22/12))</f>
        <v/>
      </c>
      <c r="AI176" s="44" t="str">
        <f aca="false">IF($A176="","",MAX($AI175-(AG176-AH176),0))</f>
        <v/>
      </c>
      <c r="AJ176" s="44" t="str">
        <f aca="false">IF($A176="","",F176+I176+L176+O176+R176+U176+X176+AA176+AD176+AG176)</f>
        <v/>
      </c>
      <c r="AK176" s="44" t="str">
        <f aca="false">IF($A176="","",G176+J176+M176+P176+S176+V176+Y176+AB176+AE176+AH176)</f>
        <v/>
      </c>
      <c r="AL176" s="44" t="str">
        <f aca="false">IF($A176="","",H176+K176+N176+Q176+T176+W176+Z176+AC176+AF176+AI176)</f>
        <v/>
      </c>
    </row>
    <row r="177" customFormat="false" ht="15" hidden="false" customHeight="false" outlineLevel="0" collapsed="false">
      <c r="A177" s="36" t="str">
        <f aca="false">IF($A176="","",IF(AND(ISNUMBER($AL176),$AL176&gt;0.005),$A176+1,""))</f>
        <v/>
      </c>
      <c r="B177" s="37" t="str">
        <f aca="false">IF($A177="","",EDATE('Debt Snowball Calculator'!$C$8,$A177-1))</f>
        <v/>
      </c>
      <c r="C177" s="43" t="str">
        <f aca="false">IF($A177="","",'Debt Snowball Calculator'!$C$7+IF($H176&lt;=0.005,'Debt Snowball Calculator'!$F$13,0)+IF($K176&lt;=0.005,'Debt Snowball Calculator'!$F$14,0)+IF($N176&lt;=0.005,'Debt Snowball Calculator'!$F$15,0)+IF($Q176&lt;=0.005,'Debt Snowball Calculator'!$F$16,0)+IF($T176&lt;=0.005,'Debt Snowball Calculator'!$F$17,0)+IF($W176&lt;=0.005,'Debt Snowball Calculator'!$F$18,0)+IF($Z176&lt;=0.005,'Debt Snowball Calculator'!$F$19,0)+IF($AC176&lt;=0.005,'Debt Snowball Calculator'!$F$20,0)+IF($AF176&lt;=0.005,'Debt Snowball Calculator'!$F$21,0)+IF($AI176&lt;=0.005,'Debt Snowball Calculator'!$F$22,0))</f>
        <v/>
      </c>
      <c r="D177" s="36" t="str">
        <f aca="false">IF($A177="","",MIN(IF($H176&lt;=0.005,99999,'Debt Snowball Calculator'!$H$13),IF($K176&lt;=0.005,99999,'Debt Snowball Calculator'!$H$14),IF($N176&lt;=0.005,99999,'Debt Snowball Calculator'!$H$15),IF($Q176&lt;=0.005,99999,'Debt Snowball Calculator'!$H$16),IF($T176&lt;=0.005,99999,'Debt Snowball Calculator'!$H$17),IF($W176&lt;=0.005,99999,'Debt Snowball Calculator'!$H$18),IF($Z176&lt;=0.005,99999,'Debt Snowball Calculator'!$H$19),IF($AC176&lt;=0.005,99999,'Debt Snowball Calculator'!$H$20),IF($AF176&lt;=0.005,99999,'Debt Snowball Calculator'!$H$21),IF($AI176&lt;=0.005,99999,'Debt Snowball Calculator'!$H$22)))</f>
        <v/>
      </c>
      <c r="E177" s="10" t="str">
        <f aca="false">IF($A177="","",IF($D177&gt;=99999,"— All Paid Off —",INDEX('Debt Snowball Calculator'!$C$13:$C$22,MATCH($D177,'Debt Snowball Calculator'!$H$13:$H$22,0))))</f>
        <v/>
      </c>
      <c r="F177" s="43" t="str">
        <f aca="false">IF($A177="","",IF($H176&lt;=0.005,0,MIN('Debt Snowball Calculator'!$F$13,$H176+G177)+IF('Debt Snowball Calculator'!$H$13=$D177,MIN($C177,MAX($H176-(MIN('Debt Snowball Calculator'!$F$13,$H176+G177)-G177),0)),0)))</f>
        <v/>
      </c>
      <c r="G177" s="43" t="str">
        <f aca="false">IF($A177="","",$H176*('Debt Snowball Calculator'!$E$13/12))</f>
        <v/>
      </c>
      <c r="H177" s="43" t="str">
        <f aca="false">IF($A177="","",MAX($H176-(F177-G177),0))</f>
        <v/>
      </c>
      <c r="I177" s="43" t="str">
        <f aca="false">IF($A177="","",IF($K176&lt;=0.005,0,MIN('Debt Snowball Calculator'!$F$14,$K176+J177)+IF('Debt Snowball Calculator'!$H$14=$D177,MIN($C177,MAX($K176-(MIN('Debt Snowball Calculator'!$F$14,$K176+J177)-J177),0)),0)))</f>
        <v/>
      </c>
      <c r="J177" s="43" t="str">
        <f aca="false">IF($A177="","",$K176*('Debt Snowball Calculator'!$E$14/12))</f>
        <v/>
      </c>
      <c r="K177" s="43" t="str">
        <f aca="false">IF($A177="","",MAX($K176-(I177-J177),0))</f>
        <v/>
      </c>
      <c r="L177" s="43" t="str">
        <f aca="false">IF($A177="","",IF($N176&lt;=0.005,0,MIN('Debt Snowball Calculator'!$F$15,$N176+M177)+IF('Debt Snowball Calculator'!$H$15=$D177,MIN($C177,MAX($N176-(MIN('Debt Snowball Calculator'!$F$15,$N176+M177)-M177),0)),0)))</f>
        <v/>
      </c>
      <c r="M177" s="43" t="str">
        <f aca="false">IF($A177="","",$N176*('Debt Snowball Calculator'!$E$15/12))</f>
        <v/>
      </c>
      <c r="N177" s="43" t="str">
        <f aca="false">IF($A177="","",MAX($N176-(L177-M177),0))</f>
        <v/>
      </c>
      <c r="O177" s="43" t="str">
        <f aca="false">IF($A177="","",IF($Q176&lt;=0.005,0,MIN('Debt Snowball Calculator'!$F$16,$Q176+P177)+IF('Debt Snowball Calculator'!$H$16=$D177,MIN($C177,MAX($Q176-(MIN('Debt Snowball Calculator'!$F$16,$Q176+P177)-P177),0)),0)))</f>
        <v/>
      </c>
      <c r="P177" s="43" t="str">
        <f aca="false">IF($A177="","",$Q176*('Debt Snowball Calculator'!$E$16/12))</f>
        <v/>
      </c>
      <c r="Q177" s="43" t="str">
        <f aca="false">IF($A177="","",MAX($Q176-(O177-P177),0))</f>
        <v/>
      </c>
      <c r="R177" s="43" t="str">
        <f aca="false">IF($A177="","",IF($T176&lt;=0.005,0,MIN('Debt Snowball Calculator'!$F$17,$T176+S177)+IF('Debt Snowball Calculator'!$H$17=$D177,MIN($C177,MAX($T176-(MIN('Debt Snowball Calculator'!$F$17,$T176+S177)-S177),0)),0)))</f>
        <v/>
      </c>
      <c r="S177" s="43" t="str">
        <f aca="false">IF($A177="","",$T176*('Debt Snowball Calculator'!$E$17/12))</f>
        <v/>
      </c>
      <c r="T177" s="43" t="str">
        <f aca="false">IF($A177="","",MAX($T176-(R177-S177),0))</f>
        <v/>
      </c>
      <c r="U177" s="43" t="str">
        <f aca="false">IF($A177="","",IF($W176&lt;=0.005,0,MIN('Debt Snowball Calculator'!$F$18,$W176+V177)+IF('Debt Snowball Calculator'!$H$18=$D177,MIN($C177,MAX($W176-(MIN('Debt Snowball Calculator'!$F$18,$W176+V177)-V177),0)),0)))</f>
        <v/>
      </c>
      <c r="V177" s="43" t="str">
        <f aca="false">IF($A177="","",$W176*('Debt Snowball Calculator'!$E$18/12))</f>
        <v/>
      </c>
      <c r="W177" s="43" t="str">
        <f aca="false">IF($A177="","",MAX($W176-(U177-V177),0))</f>
        <v/>
      </c>
      <c r="X177" s="43" t="str">
        <f aca="false">IF($A177="","",IF($Z176&lt;=0.005,0,MIN('Debt Snowball Calculator'!$F$19,$Z176+Y177)+IF('Debt Snowball Calculator'!$H$19=$D177,MIN($C177,MAX($Z176-(MIN('Debt Snowball Calculator'!$F$19,$Z176+Y177)-Y177),0)),0)))</f>
        <v/>
      </c>
      <c r="Y177" s="43" t="str">
        <f aca="false">IF($A177="","",$Z176*('Debt Snowball Calculator'!$E$19/12))</f>
        <v/>
      </c>
      <c r="Z177" s="43" t="str">
        <f aca="false">IF($A177="","",MAX($Z176-(X177-Y177),0))</f>
        <v/>
      </c>
      <c r="AA177" s="43" t="str">
        <f aca="false">IF($A177="","",IF($AC176&lt;=0.005,0,MIN('Debt Snowball Calculator'!$F$20,$AC176+AB177)+IF('Debt Snowball Calculator'!$H$20=$D177,MIN($C177,MAX($AC176-(MIN('Debt Snowball Calculator'!$F$20,$AC176+AB177)-AB177),0)),0)))</f>
        <v/>
      </c>
      <c r="AB177" s="43" t="str">
        <f aca="false">IF($A177="","",$AC176*('Debt Snowball Calculator'!$E$20/12))</f>
        <v/>
      </c>
      <c r="AC177" s="43" t="str">
        <f aca="false">IF($A177="","",MAX($AC176-(AA177-AB177),0))</f>
        <v/>
      </c>
      <c r="AD177" s="43" t="str">
        <f aca="false">IF($A177="","",IF($AF176&lt;=0.005,0,MIN('Debt Snowball Calculator'!$F$21,$AF176+AE177)+IF('Debt Snowball Calculator'!$H$21=$D177,MIN($C177,MAX($AF176-(MIN('Debt Snowball Calculator'!$F$21,$AF176+AE177)-AE177),0)),0)))</f>
        <v/>
      </c>
      <c r="AE177" s="43" t="str">
        <f aca="false">IF($A177="","",$AF176*('Debt Snowball Calculator'!$E$21/12))</f>
        <v/>
      </c>
      <c r="AF177" s="43" t="str">
        <f aca="false">IF($A177="","",MAX($AF176-(AD177-AE177),0))</f>
        <v/>
      </c>
      <c r="AG177" s="43" t="str">
        <f aca="false">IF($A177="","",IF($AI176&lt;=0.005,0,MIN('Debt Snowball Calculator'!$F$22,$AI176+AH177)+IF('Debt Snowball Calculator'!$H$22=$D177,MIN($C177,MAX($AI176-(MIN('Debt Snowball Calculator'!$F$22,$AI176+AH177)-AH177),0)),0)))</f>
        <v/>
      </c>
      <c r="AH177" s="43" t="str">
        <f aca="false">IF($A177="","",$AI176*('Debt Snowball Calculator'!$E$22/12))</f>
        <v/>
      </c>
      <c r="AI177" s="43" t="str">
        <f aca="false">IF($A177="","",MAX($AI176-(AG177-AH177),0))</f>
        <v/>
      </c>
      <c r="AJ177" s="43" t="str">
        <f aca="false">IF($A177="","",F177+I177+L177+O177+R177+U177+X177+AA177+AD177+AG177)</f>
        <v/>
      </c>
      <c r="AK177" s="43" t="str">
        <f aca="false">IF($A177="","",G177+J177+M177+P177+S177+V177+Y177+AB177+AE177+AH177)</f>
        <v/>
      </c>
      <c r="AL177" s="43" t="str">
        <f aca="false">IF($A177="","",H177+K177+N177+Q177+T177+W177+Z177+AC177+AF177+AI177)</f>
        <v/>
      </c>
    </row>
    <row r="178" customFormat="false" ht="15" hidden="false" customHeight="false" outlineLevel="0" collapsed="false">
      <c r="A178" s="39" t="str">
        <f aca="false">IF($A177="","",IF(AND(ISNUMBER($AL177),$AL177&gt;0.005),$A177+1,""))</f>
        <v/>
      </c>
      <c r="B178" s="40" t="str">
        <f aca="false">IF($A178="","",EDATE('Debt Snowball Calculator'!$C$8,$A178-1))</f>
        <v/>
      </c>
      <c r="C178" s="44" t="str">
        <f aca="false">IF($A178="","",'Debt Snowball Calculator'!$C$7+IF($H177&lt;=0.005,'Debt Snowball Calculator'!$F$13,0)+IF($K177&lt;=0.005,'Debt Snowball Calculator'!$F$14,0)+IF($N177&lt;=0.005,'Debt Snowball Calculator'!$F$15,0)+IF($Q177&lt;=0.005,'Debt Snowball Calculator'!$F$16,0)+IF($T177&lt;=0.005,'Debt Snowball Calculator'!$F$17,0)+IF($W177&lt;=0.005,'Debt Snowball Calculator'!$F$18,0)+IF($Z177&lt;=0.005,'Debt Snowball Calculator'!$F$19,0)+IF($AC177&lt;=0.005,'Debt Snowball Calculator'!$F$20,0)+IF($AF177&lt;=0.005,'Debt Snowball Calculator'!$F$21,0)+IF($AI177&lt;=0.005,'Debt Snowball Calculator'!$F$22,0))</f>
        <v/>
      </c>
      <c r="D178" s="39" t="str">
        <f aca="false">IF($A178="","",MIN(IF($H177&lt;=0.005,99999,'Debt Snowball Calculator'!$H$13),IF($K177&lt;=0.005,99999,'Debt Snowball Calculator'!$H$14),IF($N177&lt;=0.005,99999,'Debt Snowball Calculator'!$H$15),IF($Q177&lt;=0.005,99999,'Debt Snowball Calculator'!$H$16),IF($T177&lt;=0.005,99999,'Debt Snowball Calculator'!$H$17),IF($W177&lt;=0.005,99999,'Debt Snowball Calculator'!$H$18),IF($Z177&lt;=0.005,99999,'Debt Snowball Calculator'!$H$19),IF($AC177&lt;=0.005,99999,'Debt Snowball Calculator'!$H$20),IF($AF177&lt;=0.005,99999,'Debt Snowball Calculator'!$H$21),IF($AI177&lt;=0.005,99999,'Debt Snowball Calculator'!$H$22)))</f>
        <v/>
      </c>
      <c r="E178" s="17" t="str">
        <f aca="false">IF($A178="","",IF($D178&gt;=99999,"— All Paid Off —",INDEX('Debt Snowball Calculator'!$C$13:$C$22,MATCH($D178,'Debt Snowball Calculator'!$H$13:$H$22,0))))</f>
        <v/>
      </c>
      <c r="F178" s="44" t="str">
        <f aca="false">IF($A178="","",IF($H177&lt;=0.005,0,MIN('Debt Snowball Calculator'!$F$13,$H177+G178)+IF('Debt Snowball Calculator'!$H$13=$D178,MIN($C178,MAX($H177-(MIN('Debt Snowball Calculator'!$F$13,$H177+G178)-G178),0)),0)))</f>
        <v/>
      </c>
      <c r="G178" s="44" t="str">
        <f aca="false">IF($A178="","",$H177*('Debt Snowball Calculator'!$E$13/12))</f>
        <v/>
      </c>
      <c r="H178" s="44" t="str">
        <f aca="false">IF($A178="","",MAX($H177-(F178-G178),0))</f>
        <v/>
      </c>
      <c r="I178" s="44" t="str">
        <f aca="false">IF($A178="","",IF($K177&lt;=0.005,0,MIN('Debt Snowball Calculator'!$F$14,$K177+J178)+IF('Debt Snowball Calculator'!$H$14=$D178,MIN($C178,MAX($K177-(MIN('Debt Snowball Calculator'!$F$14,$K177+J178)-J178),0)),0)))</f>
        <v/>
      </c>
      <c r="J178" s="44" t="str">
        <f aca="false">IF($A178="","",$K177*('Debt Snowball Calculator'!$E$14/12))</f>
        <v/>
      </c>
      <c r="K178" s="44" t="str">
        <f aca="false">IF($A178="","",MAX($K177-(I178-J178),0))</f>
        <v/>
      </c>
      <c r="L178" s="44" t="str">
        <f aca="false">IF($A178="","",IF($N177&lt;=0.005,0,MIN('Debt Snowball Calculator'!$F$15,$N177+M178)+IF('Debt Snowball Calculator'!$H$15=$D178,MIN($C178,MAX($N177-(MIN('Debt Snowball Calculator'!$F$15,$N177+M178)-M178),0)),0)))</f>
        <v/>
      </c>
      <c r="M178" s="44" t="str">
        <f aca="false">IF($A178="","",$N177*('Debt Snowball Calculator'!$E$15/12))</f>
        <v/>
      </c>
      <c r="N178" s="44" t="str">
        <f aca="false">IF($A178="","",MAX($N177-(L178-M178),0))</f>
        <v/>
      </c>
      <c r="O178" s="44" t="str">
        <f aca="false">IF($A178="","",IF($Q177&lt;=0.005,0,MIN('Debt Snowball Calculator'!$F$16,$Q177+P178)+IF('Debt Snowball Calculator'!$H$16=$D178,MIN($C178,MAX($Q177-(MIN('Debt Snowball Calculator'!$F$16,$Q177+P178)-P178),0)),0)))</f>
        <v/>
      </c>
      <c r="P178" s="44" t="str">
        <f aca="false">IF($A178="","",$Q177*('Debt Snowball Calculator'!$E$16/12))</f>
        <v/>
      </c>
      <c r="Q178" s="44" t="str">
        <f aca="false">IF($A178="","",MAX($Q177-(O178-P178),0))</f>
        <v/>
      </c>
      <c r="R178" s="44" t="str">
        <f aca="false">IF($A178="","",IF($T177&lt;=0.005,0,MIN('Debt Snowball Calculator'!$F$17,$T177+S178)+IF('Debt Snowball Calculator'!$H$17=$D178,MIN($C178,MAX($T177-(MIN('Debt Snowball Calculator'!$F$17,$T177+S178)-S178),0)),0)))</f>
        <v/>
      </c>
      <c r="S178" s="44" t="str">
        <f aca="false">IF($A178="","",$T177*('Debt Snowball Calculator'!$E$17/12))</f>
        <v/>
      </c>
      <c r="T178" s="44" t="str">
        <f aca="false">IF($A178="","",MAX($T177-(R178-S178),0))</f>
        <v/>
      </c>
      <c r="U178" s="44" t="str">
        <f aca="false">IF($A178="","",IF($W177&lt;=0.005,0,MIN('Debt Snowball Calculator'!$F$18,$W177+V178)+IF('Debt Snowball Calculator'!$H$18=$D178,MIN($C178,MAX($W177-(MIN('Debt Snowball Calculator'!$F$18,$W177+V178)-V178),0)),0)))</f>
        <v/>
      </c>
      <c r="V178" s="44" t="str">
        <f aca="false">IF($A178="","",$W177*('Debt Snowball Calculator'!$E$18/12))</f>
        <v/>
      </c>
      <c r="W178" s="44" t="str">
        <f aca="false">IF($A178="","",MAX($W177-(U178-V178),0))</f>
        <v/>
      </c>
      <c r="X178" s="44" t="str">
        <f aca="false">IF($A178="","",IF($Z177&lt;=0.005,0,MIN('Debt Snowball Calculator'!$F$19,$Z177+Y178)+IF('Debt Snowball Calculator'!$H$19=$D178,MIN($C178,MAX($Z177-(MIN('Debt Snowball Calculator'!$F$19,$Z177+Y178)-Y178),0)),0)))</f>
        <v/>
      </c>
      <c r="Y178" s="44" t="str">
        <f aca="false">IF($A178="","",$Z177*('Debt Snowball Calculator'!$E$19/12))</f>
        <v/>
      </c>
      <c r="Z178" s="44" t="str">
        <f aca="false">IF($A178="","",MAX($Z177-(X178-Y178),0))</f>
        <v/>
      </c>
      <c r="AA178" s="44" t="str">
        <f aca="false">IF($A178="","",IF($AC177&lt;=0.005,0,MIN('Debt Snowball Calculator'!$F$20,$AC177+AB178)+IF('Debt Snowball Calculator'!$H$20=$D178,MIN($C178,MAX($AC177-(MIN('Debt Snowball Calculator'!$F$20,$AC177+AB178)-AB178),0)),0)))</f>
        <v/>
      </c>
      <c r="AB178" s="44" t="str">
        <f aca="false">IF($A178="","",$AC177*('Debt Snowball Calculator'!$E$20/12))</f>
        <v/>
      </c>
      <c r="AC178" s="44" t="str">
        <f aca="false">IF($A178="","",MAX($AC177-(AA178-AB178),0))</f>
        <v/>
      </c>
      <c r="AD178" s="44" t="str">
        <f aca="false">IF($A178="","",IF($AF177&lt;=0.005,0,MIN('Debt Snowball Calculator'!$F$21,$AF177+AE178)+IF('Debt Snowball Calculator'!$H$21=$D178,MIN($C178,MAX($AF177-(MIN('Debt Snowball Calculator'!$F$21,$AF177+AE178)-AE178),0)),0)))</f>
        <v/>
      </c>
      <c r="AE178" s="44" t="str">
        <f aca="false">IF($A178="","",$AF177*('Debt Snowball Calculator'!$E$21/12))</f>
        <v/>
      </c>
      <c r="AF178" s="44" t="str">
        <f aca="false">IF($A178="","",MAX($AF177-(AD178-AE178),0))</f>
        <v/>
      </c>
      <c r="AG178" s="44" t="str">
        <f aca="false">IF($A178="","",IF($AI177&lt;=0.005,0,MIN('Debt Snowball Calculator'!$F$22,$AI177+AH178)+IF('Debt Snowball Calculator'!$H$22=$D178,MIN($C178,MAX($AI177-(MIN('Debt Snowball Calculator'!$F$22,$AI177+AH178)-AH178),0)),0)))</f>
        <v/>
      </c>
      <c r="AH178" s="44" t="str">
        <f aca="false">IF($A178="","",$AI177*('Debt Snowball Calculator'!$E$22/12))</f>
        <v/>
      </c>
      <c r="AI178" s="44" t="str">
        <f aca="false">IF($A178="","",MAX($AI177-(AG178-AH178),0))</f>
        <v/>
      </c>
      <c r="AJ178" s="44" t="str">
        <f aca="false">IF($A178="","",F178+I178+L178+O178+R178+U178+X178+AA178+AD178+AG178)</f>
        <v/>
      </c>
      <c r="AK178" s="44" t="str">
        <f aca="false">IF($A178="","",G178+J178+M178+P178+S178+V178+Y178+AB178+AE178+AH178)</f>
        <v/>
      </c>
      <c r="AL178" s="44" t="str">
        <f aca="false">IF($A178="","",H178+K178+N178+Q178+T178+W178+Z178+AC178+AF178+AI178)</f>
        <v/>
      </c>
    </row>
    <row r="179" customFormat="false" ht="15" hidden="false" customHeight="false" outlineLevel="0" collapsed="false">
      <c r="A179" s="36" t="str">
        <f aca="false">IF($A178="","",IF(AND(ISNUMBER($AL178),$AL178&gt;0.005),$A178+1,""))</f>
        <v/>
      </c>
      <c r="B179" s="37" t="str">
        <f aca="false">IF($A179="","",EDATE('Debt Snowball Calculator'!$C$8,$A179-1))</f>
        <v/>
      </c>
      <c r="C179" s="43" t="str">
        <f aca="false">IF($A179="","",'Debt Snowball Calculator'!$C$7+IF($H178&lt;=0.005,'Debt Snowball Calculator'!$F$13,0)+IF($K178&lt;=0.005,'Debt Snowball Calculator'!$F$14,0)+IF($N178&lt;=0.005,'Debt Snowball Calculator'!$F$15,0)+IF($Q178&lt;=0.005,'Debt Snowball Calculator'!$F$16,0)+IF($T178&lt;=0.005,'Debt Snowball Calculator'!$F$17,0)+IF($W178&lt;=0.005,'Debt Snowball Calculator'!$F$18,0)+IF($Z178&lt;=0.005,'Debt Snowball Calculator'!$F$19,0)+IF($AC178&lt;=0.005,'Debt Snowball Calculator'!$F$20,0)+IF($AF178&lt;=0.005,'Debt Snowball Calculator'!$F$21,0)+IF($AI178&lt;=0.005,'Debt Snowball Calculator'!$F$22,0))</f>
        <v/>
      </c>
      <c r="D179" s="36" t="str">
        <f aca="false">IF($A179="","",MIN(IF($H178&lt;=0.005,99999,'Debt Snowball Calculator'!$H$13),IF($K178&lt;=0.005,99999,'Debt Snowball Calculator'!$H$14),IF($N178&lt;=0.005,99999,'Debt Snowball Calculator'!$H$15),IF($Q178&lt;=0.005,99999,'Debt Snowball Calculator'!$H$16),IF($T178&lt;=0.005,99999,'Debt Snowball Calculator'!$H$17),IF($W178&lt;=0.005,99999,'Debt Snowball Calculator'!$H$18),IF($Z178&lt;=0.005,99999,'Debt Snowball Calculator'!$H$19),IF($AC178&lt;=0.005,99999,'Debt Snowball Calculator'!$H$20),IF($AF178&lt;=0.005,99999,'Debt Snowball Calculator'!$H$21),IF($AI178&lt;=0.005,99999,'Debt Snowball Calculator'!$H$22)))</f>
        <v/>
      </c>
      <c r="E179" s="10" t="str">
        <f aca="false">IF($A179="","",IF($D179&gt;=99999,"— All Paid Off —",INDEX('Debt Snowball Calculator'!$C$13:$C$22,MATCH($D179,'Debt Snowball Calculator'!$H$13:$H$22,0))))</f>
        <v/>
      </c>
      <c r="F179" s="43" t="str">
        <f aca="false">IF($A179="","",IF($H178&lt;=0.005,0,MIN('Debt Snowball Calculator'!$F$13,$H178+G179)+IF('Debt Snowball Calculator'!$H$13=$D179,MIN($C179,MAX($H178-(MIN('Debt Snowball Calculator'!$F$13,$H178+G179)-G179),0)),0)))</f>
        <v/>
      </c>
      <c r="G179" s="43" t="str">
        <f aca="false">IF($A179="","",$H178*('Debt Snowball Calculator'!$E$13/12))</f>
        <v/>
      </c>
      <c r="H179" s="43" t="str">
        <f aca="false">IF($A179="","",MAX($H178-(F179-G179),0))</f>
        <v/>
      </c>
      <c r="I179" s="43" t="str">
        <f aca="false">IF($A179="","",IF($K178&lt;=0.005,0,MIN('Debt Snowball Calculator'!$F$14,$K178+J179)+IF('Debt Snowball Calculator'!$H$14=$D179,MIN($C179,MAX($K178-(MIN('Debt Snowball Calculator'!$F$14,$K178+J179)-J179),0)),0)))</f>
        <v/>
      </c>
      <c r="J179" s="43" t="str">
        <f aca="false">IF($A179="","",$K178*('Debt Snowball Calculator'!$E$14/12))</f>
        <v/>
      </c>
      <c r="K179" s="43" t="str">
        <f aca="false">IF($A179="","",MAX($K178-(I179-J179),0))</f>
        <v/>
      </c>
      <c r="L179" s="43" t="str">
        <f aca="false">IF($A179="","",IF($N178&lt;=0.005,0,MIN('Debt Snowball Calculator'!$F$15,$N178+M179)+IF('Debt Snowball Calculator'!$H$15=$D179,MIN($C179,MAX($N178-(MIN('Debt Snowball Calculator'!$F$15,$N178+M179)-M179),0)),0)))</f>
        <v/>
      </c>
      <c r="M179" s="43" t="str">
        <f aca="false">IF($A179="","",$N178*('Debt Snowball Calculator'!$E$15/12))</f>
        <v/>
      </c>
      <c r="N179" s="43" t="str">
        <f aca="false">IF($A179="","",MAX($N178-(L179-M179),0))</f>
        <v/>
      </c>
      <c r="O179" s="43" t="str">
        <f aca="false">IF($A179="","",IF($Q178&lt;=0.005,0,MIN('Debt Snowball Calculator'!$F$16,$Q178+P179)+IF('Debt Snowball Calculator'!$H$16=$D179,MIN($C179,MAX($Q178-(MIN('Debt Snowball Calculator'!$F$16,$Q178+P179)-P179),0)),0)))</f>
        <v/>
      </c>
      <c r="P179" s="43" t="str">
        <f aca="false">IF($A179="","",$Q178*('Debt Snowball Calculator'!$E$16/12))</f>
        <v/>
      </c>
      <c r="Q179" s="43" t="str">
        <f aca="false">IF($A179="","",MAX($Q178-(O179-P179),0))</f>
        <v/>
      </c>
      <c r="R179" s="43" t="str">
        <f aca="false">IF($A179="","",IF($T178&lt;=0.005,0,MIN('Debt Snowball Calculator'!$F$17,$T178+S179)+IF('Debt Snowball Calculator'!$H$17=$D179,MIN($C179,MAX($T178-(MIN('Debt Snowball Calculator'!$F$17,$T178+S179)-S179),0)),0)))</f>
        <v/>
      </c>
      <c r="S179" s="43" t="str">
        <f aca="false">IF($A179="","",$T178*('Debt Snowball Calculator'!$E$17/12))</f>
        <v/>
      </c>
      <c r="T179" s="43" t="str">
        <f aca="false">IF($A179="","",MAX($T178-(R179-S179),0))</f>
        <v/>
      </c>
      <c r="U179" s="43" t="str">
        <f aca="false">IF($A179="","",IF($W178&lt;=0.005,0,MIN('Debt Snowball Calculator'!$F$18,$W178+V179)+IF('Debt Snowball Calculator'!$H$18=$D179,MIN($C179,MAX($W178-(MIN('Debt Snowball Calculator'!$F$18,$W178+V179)-V179),0)),0)))</f>
        <v/>
      </c>
      <c r="V179" s="43" t="str">
        <f aca="false">IF($A179="","",$W178*('Debt Snowball Calculator'!$E$18/12))</f>
        <v/>
      </c>
      <c r="W179" s="43" t="str">
        <f aca="false">IF($A179="","",MAX($W178-(U179-V179),0))</f>
        <v/>
      </c>
      <c r="X179" s="43" t="str">
        <f aca="false">IF($A179="","",IF($Z178&lt;=0.005,0,MIN('Debt Snowball Calculator'!$F$19,$Z178+Y179)+IF('Debt Snowball Calculator'!$H$19=$D179,MIN($C179,MAX($Z178-(MIN('Debt Snowball Calculator'!$F$19,$Z178+Y179)-Y179),0)),0)))</f>
        <v/>
      </c>
      <c r="Y179" s="43" t="str">
        <f aca="false">IF($A179="","",$Z178*('Debt Snowball Calculator'!$E$19/12))</f>
        <v/>
      </c>
      <c r="Z179" s="43" t="str">
        <f aca="false">IF($A179="","",MAX($Z178-(X179-Y179),0))</f>
        <v/>
      </c>
      <c r="AA179" s="43" t="str">
        <f aca="false">IF($A179="","",IF($AC178&lt;=0.005,0,MIN('Debt Snowball Calculator'!$F$20,$AC178+AB179)+IF('Debt Snowball Calculator'!$H$20=$D179,MIN($C179,MAX($AC178-(MIN('Debt Snowball Calculator'!$F$20,$AC178+AB179)-AB179),0)),0)))</f>
        <v/>
      </c>
      <c r="AB179" s="43" t="str">
        <f aca="false">IF($A179="","",$AC178*('Debt Snowball Calculator'!$E$20/12))</f>
        <v/>
      </c>
      <c r="AC179" s="43" t="str">
        <f aca="false">IF($A179="","",MAX($AC178-(AA179-AB179),0))</f>
        <v/>
      </c>
      <c r="AD179" s="43" t="str">
        <f aca="false">IF($A179="","",IF($AF178&lt;=0.005,0,MIN('Debt Snowball Calculator'!$F$21,$AF178+AE179)+IF('Debt Snowball Calculator'!$H$21=$D179,MIN($C179,MAX($AF178-(MIN('Debt Snowball Calculator'!$F$21,$AF178+AE179)-AE179),0)),0)))</f>
        <v/>
      </c>
      <c r="AE179" s="43" t="str">
        <f aca="false">IF($A179="","",$AF178*('Debt Snowball Calculator'!$E$21/12))</f>
        <v/>
      </c>
      <c r="AF179" s="43" t="str">
        <f aca="false">IF($A179="","",MAX($AF178-(AD179-AE179),0))</f>
        <v/>
      </c>
      <c r="AG179" s="43" t="str">
        <f aca="false">IF($A179="","",IF($AI178&lt;=0.005,0,MIN('Debt Snowball Calculator'!$F$22,$AI178+AH179)+IF('Debt Snowball Calculator'!$H$22=$D179,MIN($C179,MAX($AI178-(MIN('Debt Snowball Calculator'!$F$22,$AI178+AH179)-AH179),0)),0)))</f>
        <v/>
      </c>
      <c r="AH179" s="43" t="str">
        <f aca="false">IF($A179="","",$AI178*('Debt Snowball Calculator'!$E$22/12))</f>
        <v/>
      </c>
      <c r="AI179" s="43" t="str">
        <f aca="false">IF($A179="","",MAX($AI178-(AG179-AH179),0))</f>
        <v/>
      </c>
      <c r="AJ179" s="43" t="str">
        <f aca="false">IF($A179="","",F179+I179+L179+O179+R179+U179+X179+AA179+AD179+AG179)</f>
        <v/>
      </c>
      <c r="AK179" s="43" t="str">
        <f aca="false">IF($A179="","",G179+J179+M179+P179+S179+V179+Y179+AB179+AE179+AH179)</f>
        <v/>
      </c>
      <c r="AL179" s="43" t="str">
        <f aca="false">IF($A179="","",H179+K179+N179+Q179+T179+W179+Z179+AC179+AF179+AI179)</f>
        <v/>
      </c>
    </row>
    <row r="180" customFormat="false" ht="15" hidden="false" customHeight="false" outlineLevel="0" collapsed="false">
      <c r="A180" s="39" t="str">
        <f aca="false">IF($A179="","",IF(AND(ISNUMBER($AL179),$AL179&gt;0.005),$A179+1,""))</f>
        <v/>
      </c>
      <c r="B180" s="40" t="str">
        <f aca="false">IF($A180="","",EDATE('Debt Snowball Calculator'!$C$8,$A180-1))</f>
        <v/>
      </c>
      <c r="C180" s="44" t="str">
        <f aca="false">IF($A180="","",'Debt Snowball Calculator'!$C$7+IF($H179&lt;=0.005,'Debt Snowball Calculator'!$F$13,0)+IF($K179&lt;=0.005,'Debt Snowball Calculator'!$F$14,0)+IF($N179&lt;=0.005,'Debt Snowball Calculator'!$F$15,0)+IF($Q179&lt;=0.005,'Debt Snowball Calculator'!$F$16,0)+IF($T179&lt;=0.005,'Debt Snowball Calculator'!$F$17,0)+IF($W179&lt;=0.005,'Debt Snowball Calculator'!$F$18,0)+IF($Z179&lt;=0.005,'Debt Snowball Calculator'!$F$19,0)+IF($AC179&lt;=0.005,'Debt Snowball Calculator'!$F$20,0)+IF($AF179&lt;=0.005,'Debt Snowball Calculator'!$F$21,0)+IF($AI179&lt;=0.005,'Debt Snowball Calculator'!$F$22,0))</f>
        <v/>
      </c>
      <c r="D180" s="39" t="str">
        <f aca="false">IF($A180="","",MIN(IF($H179&lt;=0.005,99999,'Debt Snowball Calculator'!$H$13),IF($K179&lt;=0.005,99999,'Debt Snowball Calculator'!$H$14),IF($N179&lt;=0.005,99999,'Debt Snowball Calculator'!$H$15),IF($Q179&lt;=0.005,99999,'Debt Snowball Calculator'!$H$16),IF($T179&lt;=0.005,99999,'Debt Snowball Calculator'!$H$17),IF($W179&lt;=0.005,99999,'Debt Snowball Calculator'!$H$18),IF($Z179&lt;=0.005,99999,'Debt Snowball Calculator'!$H$19),IF($AC179&lt;=0.005,99999,'Debt Snowball Calculator'!$H$20),IF($AF179&lt;=0.005,99999,'Debt Snowball Calculator'!$H$21),IF($AI179&lt;=0.005,99999,'Debt Snowball Calculator'!$H$22)))</f>
        <v/>
      </c>
      <c r="E180" s="17" t="str">
        <f aca="false">IF($A180="","",IF($D180&gt;=99999,"— All Paid Off —",INDEX('Debt Snowball Calculator'!$C$13:$C$22,MATCH($D180,'Debt Snowball Calculator'!$H$13:$H$22,0))))</f>
        <v/>
      </c>
      <c r="F180" s="44" t="str">
        <f aca="false">IF($A180="","",IF($H179&lt;=0.005,0,MIN('Debt Snowball Calculator'!$F$13,$H179+G180)+IF('Debt Snowball Calculator'!$H$13=$D180,MIN($C180,MAX($H179-(MIN('Debt Snowball Calculator'!$F$13,$H179+G180)-G180),0)),0)))</f>
        <v/>
      </c>
      <c r="G180" s="44" t="str">
        <f aca="false">IF($A180="","",$H179*('Debt Snowball Calculator'!$E$13/12))</f>
        <v/>
      </c>
      <c r="H180" s="44" t="str">
        <f aca="false">IF($A180="","",MAX($H179-(F180-G180),0))</f>
        <v/>
      </c>
      <c r="I180" s="44" t="str">
        <f aca="false">IF($A180="","",IF($K179&lt;=0.005,0,MIN('Debt Snowball Calculator'!$F$14,$K179+J180)+IF('Debt Snowball Calculator'!$H$14=$D180,MIN($C180,MAX($K179-(MIN('Debt Snowball Calculator'!$F$14,$K179+J180)-J180),0)),0)))</f>
        <v/>
      </c>
      <c r="J180" s="44" t="str">
        <f aca="false">IF($A180="","",$K179*('Debt Snowball Calculator'!$E$14/12))</f>
        <v/>
      </c>
      <c r="K180" s="44" t="str">
        <f aca="false">IF($A180="","",MAX($K179-(I180-J180),0))</f>
        <v/>
      </c>
      <c r="L180" s="44" t="str">
        <f aca="false">IF($A180="","",IF($N179&lt;=0.005,0,MIN('Debt Snowball Calculator'!$F$15,$N179+M180)+IF('Debt Snowball Calculator'!$H$15=$D180,MIN($C180,MAX($N179-(MIN('Debt Snowball Calculator'!$F$15,$N179+M180)-M180),0)),0)))</f>
        <v/>
      </c>
      <c r="M180" s="44" t="str">
        <f aca="false">IF($A180="","",$N179*('Debt Snowball Calculator'!$E$15/12))</f>
        <v/>
      </c>
      <c r="N180" s="44" t="str">
        <f aca="false">IF($A180="","",MAX($N179-(L180-M180),0))</f>
        <v/>
      </c>
      <c r="O180" s="44" t="str">
        <f aca="false">IF($A180="","",IF($Q179&lt;=0.005,0,MIN('Debt Snowball Calculator'!$F$16,$Q179+P180)+IF('Debt Snowball Calculator'!$H$16=$D180,MIN($C180,MAX($Q179-(MIN('Debt Snowball Calculator'!$F$16,$Q179+P180)-P180),0)),0)))</f>
        <v/>
      </c>
      <c r="P180" s="44" t="str">
        <f aca="false">IF($A180="","",$Q179*('Debt Snowball Calculator'!$E$16/12))</f>
        <v/>
      </c>
      <c r="Q180" s="44" t="str">
        <f aca="false">IF($A180="","",MAX($Q179-(O180-P180),0))</f>
        <v/>
      </c>
      <c r="R180" s="44" t="str">
        <f aca="false">IF($A180="","",IF($T179&lt;=0.005,0,MIN('Debt Snowball Calculator'!$F$17,$T179+S180)+IF('Debt Snowball Calculator'!$H$17=$D180,MIN($C180,MAX($T179-(MIN('Debt Snowball Calculator'!$F$17,$T179+S180)-S180),0)),0)))</f>
        <v/>
      </c>
      <c r="S180" s="44" t="str">
        <f aca="false">IF($A180="","",$T179*('Debt Snowball Calculator'!$E$17/12))</f>
        <v/>
      </c>
      <c r="T180" s="44" t="str">
        <f aca="false">IF($A180="","",MAX($T179-(R180-S180),0))</f>
        <v/>
      </c>
      <c r="U180" s="44" t="str">
        <f aca="false">IF($A180="","",IF($W179&lt;=0.005,0,MIN('Debt Snowball Calculator'!$F$18,$W179+V180)+IF('Debt Snowball Calculator'!$H$18=$D180,MIN($C180,MAX($W179-(MIN('Debt Snowball Calculator'!$F$18,$W179+V180)-V180),0)),0)))</f>
        <v/>
      </c>
      <c r="V180" s="44" t="str">
        <f aca="false">IF($A180="","",$W179*('Debt Snowball Calculator'!$E$18/12))</f>
        <v/>
      </c>
      <c r="W180" s="44" t="str">
        <f aca="false">IF($A180="","",MAX($W179-(U180-V180),0))</f>
        <v/>
      </c>
      <c r="X180" s="44" t="str">
        <f aca="false">IF($A180="","",IF($Z179&lt;=0.005,0,MIN('Debt Snowball Calculator'!$F$19,$Z179+Y180)+IF('Debt Snowball Calculator'!$H$19=$D180,MIN($C180,MAX($Z179-(MIN('Debt Snowball Calculator'!$F$19,$Z179+Y180)-Y180),0)),0)))</f>
        <v/>
      </c>
      <c r="Y180" s="44" t="str">
        <f aca="false">IF($A180="","",$Z179*('Debt Snowball Calculator'!$E$19/12))</f>
        <v/>
      </c>
      <c r="Z180" s="44" t="str">
        <f aca="false">IF($A180="","",MAX($Z179-(X180-Y180),0))</f>
        <v/>
      </c>
      <c r="AA180" s="44" t="str">
        <f aca="false">IF($A180="","",IF($AC179&lt;=0.005,0,MIN('Debt Snowball Calculator'!$F$20,$AC179+AB180)+IF('Debt Snowball Calculator'!$H$20=$D180,MIN($C180,MAX($AC179-(MIN('Debt Snowball Calculator'!$F$20,$AC179+AB180)-AB180),0)),0)))</f>
        <v/>
      </c>
      <c r="AB180" s="44" t="str">
        <f aca="false">IF($A180="","",$AC179*('Debt Snowball Calculator'!$E$20/12))</f>
        <v/>
      </c>
      <c r="AC180" s="44" t="str">
        <f aca="false">IF($A180="","",MAX($AC179-(AA180-AB180),0))</f>
        <v/>
      </c>
      <c r="AD180" s="44" t="str">
        <f aca="false">IF($A180="","",IF($AF179&lt;=0.005,0,MIN('Debt Snowball Calculator'!$F$21,$AF179+AE180)+IF('Debt Snowball Calculator'!$H$21=$D180,MIN($C180,MAX($AF179-(MIN('Debt Snowball Calculator'!$F$21,$AF179+AE180)-AE180),0)),0)))</f>
        <v/>
      </c>
      <c r="AE180" s="44" t="str">
        <f aca="false">IF($A180="","",$AF179*('Debt Snowball Calculator'!$E$21/12))</f>
        <v/>
      </c>
      <c r="AF180" s="44" t="str">
        <f aca="false">IF($A180="","",MAX($AF179-(AD180-AE180),0))</f>
        <v/>
      </c>
      <c r="AG180" s="44" t="str">
        <f aca="false">IF($A180="","",IF($AI179&lt;=0.005,0,MIN('Debt Snowball Calculator'!$F$22,$AI179+AH180)+IF('Debt Snowball Calculator'!$H$22=$D180,MIN($C180,MAX($AI179-(MIN('Debt Snowball Calculator'!$F$22,$AI179+AH180)-AH180),0)),0)))</f>
        <v/>
      </c>
      <c r="AH180" s="44" t="str">
        <f aca="false">IF($A180="","",$AI179*('Debt Snowball Calculator'!$E$22/12))</f>
        <v/>
      </c>
      <c r="AI180" s="44" t="str">
        <f aca="false">IF($A180="","",MAX($AI179-(AG180-AH180),0))</f>
        <v/>
      </c>
      <c r="AJ180" s="44" t="str">
        <f aca="false">IF($A180="","",F180+I180+L180+O180+R180+U180+X180+AA180+AD180+AG180)</f>
        <v/>
      </c>
      <c r="AK180" s="44" t="str">
        <f aca="false">IF($A180="","",G180+J180+M180+P180+S180+V180+Y180+AB180+AE180+AH180)</f>
        <v/>
      </c>
      <c r="AL180" s="44" t="str">
        <f aca="false">IF($A180="","",H180+K180+N180+Q180+T180+W180+Z180+AC180+AF180+AI180)</f>
        <v/>
      </c>
    </row>
    <row r="181" customFormat="false" ht="15" hidden="false" customHeight="false" outlineLevel="0" collapsed="false">
      <c r="A181" s="36" t="str">
        <f aca="false">IF($A180="","",IF(AND(ISNUMBER($AL180),$AL180&gt;0.005),$A180+1,""))</f>
        <v/>
      </c>
      <c r="B181" s="37" t="str">
        <f aca="false">IF($A181="","",EDATE('Debt Snowball Calculator'!$C$8,$A181-1))</f>
        <v/>
      </c>
      <c r="C181" s="43" t="str">
        <f aca="false">IF($A181="","",'Debt Snowball Calculator'!$C$7+IF($H180&lt;=0.005,'Debt Snowball Calculator'!$F$13,0)+IF($K180&lt;=0.005,'Debt Snowball Calculator'!$F$14,0)+IF($N180&lt;=0.005,'Debt Snowball Calculator'!$F$15,0)+IF($Q180&lt;=0.005,'Debt Snowball Calculator'!$F$16,0)+IF($T180&lt;=0.005,'Debt Snowball Calculator'!$F$17,0)+IF($W180&lt;=0.005,'Debt Snowball Calculator'!$F$18,0)+IF($Z180&lt;=0.005,'Debt Snowball Calculator'!$F$19,0)+IF($AC180&lt;=0.005,'Debt Snowball Calculator'!$F$20,0)+IF($AF180&lt;=0.005,'Debt Snowball Calculator'!$F$21,0)+IF($AI180&lt;=0.005,'Debt Snowball Calculator'!$F$22,0))</f>
        <v/>
      </c>
      <c r="D181" s="36" t="str">
        <f aca="false">IF($A181="","",MIN(IF($H180&lt;=0.005,99999,'Debt Snowball Calculator'!$H$13),IF($K180&lt;=0.005,99999,'Debt Snowball Calculator'!$H$14),IF($N180&lt;=0.005,99999,'Debt Snowball Calculator'!$H$15),IF($Q180&lt;=0.005,99999,'Debt Snowball Calculator'!$H$16),IF($T180&lt;=0.005,99999,'Debt Snowball Calculator'!$H$17),IF($W180&lt;=0.005,99999,'Debt Snowball Calculator'!$H$18),IF($Z180&lt;=0.005,99999,'Debt Snowball Calculator'!$H$19),IF($AC180&lt;=0.005,99999,'Debt Snowball Calculator'!$H$20),IF($AF180&lt;=0.005,99999,'Debt Snowball Calculator'!$H$21),IF($AI180&lt;=0.005,99999,'Debt Snowball Calculator'!$H$22)))</f>
        <v/>
      </c>
      <c r="E181" s="10" t="str">
        <f aca="false">IF($A181="","",IF($D181&gt;=99999,"— All Paid Off —",INDEX('Debt Snowball Calculator'!$C$13:$C$22,MATCH($D181,'Debt Snowball Calculator'!$H$13:$H$22,0))))</f>
        <v/>
      </c>
      <c r="F181" s="43" t="str">
        <f aca="false">IF($A181="","",IF($H180&lt;=0.005,0,MIN('Debt Snowball Calculator'!$F$13,$H180+G181)+IF('Debt Snowball Calculator'!$H$13=$D181,MIN($C181,MAX($H180-(MIN('Debt Snowball Calculator'!$F$13,$H180+G181)-G181),0)),0)))</f>
        <v/>
      </c>
      <c r="G181" s="43" t="str">
        <f aca="false">IF($A181="","",$H180*('Debt Snowball Calculator'!$E$13/12))</f>
        <v/>
      </c>
      <c r="H181" s="43" t="str">
        <f aca="false">IF($A181="","",MAX($H180-(F181-G181),0))</f>
        <v/>
      </c>
      <c r="I181" s="43" t="str">
        <f aca="false">IF($A181="","",IF($K180&lt;=0.005,0,MIN('Debt Snowball Calculator'!$F$14,$K180+J181)+IF('Debt Snowball Calculator'!$H$14=$D181,MIN($C181,MAX($K180-(MIN('Debt Snowball Calculator'!$F$14,$K180+J181)-J181),0)),0)))</f>
        <v/>
      </c>
      <c r="J181" s="43" t="str">
        <f aca="false">IF($A181="","",$K180*('Debt Snowball Calculator'!$E$14/12))</f>
        <v/>
      </c>
      <c r="K181" s="43" t="str">
        <f aca="false">IF($A181="","",MAX($K180-(I181-J181),0))</f>
        <v/>
      </c>
      <c r="L181" s="43" t="str">
        <f aca="false">IF($A181="","",IF($N180&lt;=0.005,0,MIN('Debt Snowball Calculator'!$F$15,$N180+M181)+IF('Debt Snowball Calculator'!$H$15=$D181,MIN($C181,MAX($N180-(MIN('Debt Snowball Calculator'!$F$15,$N180+M181)-M181),0)),0)))</f>
        <v/>
      </c>
      <c r="M181" s="43" t="str">
        <f aca="false">IF($A181="","",$N180*('Debt Snowball Calculator'!$E$15/12))</f>
        <v/>
      </c>
      <c r="N181" s="43" t="str">
        <f aca="false">IF($A181="","",MAX($N180-(L181-M181),0))</f>
        <v/>
      </c>
      <c r="O181" s="43" t="str">
        <f aca="false">IF($A181="","",IF($Q180&lt;=0.005,0,MIN('Debt Snowball Calculator'!$F$16,$Q180+P181)+IF('Debt Snowball Calculator'!$H$16=$D181,MIN($C181,MAX($Q180-(MIN('Debt Snowball Calculator'!$F$16,$Q180+P181)-P181),0)),0)))</f>
        <v/>
      </c>
      <c r="P181" s="43" t="str">
        <f aca="false">IF($A181="","",$Q180*('Debt Snowball Calculator'!$E$16/12))</f>
        <v/>
      </c>
      <c r="Q181" s="43" t="str">
        <f aca="false">IF($A181="","",MAX($Q180-(O181-P181),0))</f>
        <v/>
      </c>
      <c r="R181" s="43" t="str">
        <f aca="false">IF($A181="","",IF($T180&lt;=0.005,0,MIN('Debt Snowball Calculator'!$F$17,$T180+S181)+IF('Debt Snowball Calculator'!$H$17=$D181,MIN($C181,MAX($T180-(MIN('Debt Snowball Calculator'!$F$17,$T180+S181)-S181),0)),0)))</f>
        <v/>
      </c>
      <c r="S181" s="43" t="str">
        <f aca="false">IF($A181="","",$T180*('Debt Snowball Calculator'!$E$17/12))</f>
        <v/>
      </c>
      <c r="T181" s="43" t="str">
        <f aca="false">IF($A181="","",MAX($T180-(R181-S181),0))</f>
        <v/>
      </c>
      <c r="U181" s="43" t="str">
        <f aca="false">IF($A181="","",IF($W180&lt;=0.005,0,MIN('Debt Snowball Calculator'!$F$18,$W180+V181)+IF('Debt Snowball Calculator'!$H$18=$D181,MIN($C181,MAX($W180-(MIN('Debt Snowball Calculator'!$F$18,$W180+V181)-V181),0)),0)))</f>
        <v/>
      </c>
      <c r="V181" s="43" t="str">
        <f aca="false">IF($A181="","",$W180*('Debt Snowball Calculator'!$E$18/12))</f>
        <v/>
      </c>
      <c r="W181" s="43" t="str">
        <f aca="false">IF($A181="","",MAX($W180-(U181-V181),0))</f>
        <v/>
      </c>
      <c r="X181" s="43" t="str">
        <f aca="false">IF($A181="","",IF($Z180&lt;=0.005,0,MIN('Debt Snowball Calculator'!$F$19,$Z180+Y181)+IF('Debt Snowball Calculator'!$H$19=$D181,MIN($C181,MAX($Z180-(MIN('Debt Snowball Calculator'!$F$19,$Z180+Y181)-Y181),0)),0)))</f>
        <v/>
      </c>
      <c r="Y181" s="43" t="str">
        <f aca="false">IF($A181="","",$Z180*('Debt Snowball Calculator'!$E$19/12))</f>
        <v/>
      </c>
      <c r="Z181" s="43" t="str">
        <f aca="false">IF($A181="","",MAX($Z180-(X181-Y181),0))</f>
        <v/>
      </c>
      <c r="AA181" s="43" t="str">
        <f aca="false">IF($A181="","",IF($AC180&lt;=0.005,0,MIN('Debt Snowball Calculator'!$F$20,$AC180+AB181)+IF('Debt Snowball Calculator'!$H$20=$D181,MIN($C181,MAX($AC180-(MIN('Debt Snowball Calculator'!$F$20,$AC180+AB181)-AB181),0)),0)))</f>
        <v/>
      </c>
      <c r="AB181" s="43" t="str">
        <f aca="false">IF($A181="","",$AC180*('Debt Snowball Calculator'!$E$20/12))</f>
        <v/>
      </c>
      <c r="AC181" s="43" t="str">
        <f aca="false">IF($A181="","",MAX($AC180-(AA181-AB181),0))</f>
        <v/>
      </c>
      <c r="AD181" s="43" t="str">
        <f aca="false">IF($A181="","",IF($AF180&lt;=0.005,0,MIN('Debt Snowball Calculator'!$F$21,$AF180+AE181)+IF('Debt Snowball Calculator'!$H$21=$D181,MIN($C181,MAX($AF180-(MIN('Debt Snowball Calculator'!$F$21,$AF180+AE181)-AE181),0)),0)))</f>
        <v/>
      </c>
      <c r="AE181" s="43" t="str">
        <f aca="false">IF($A181="","",$AF180*('Debt Snowball Calculator'!$E$21/12))</f>
        <v/>
      </c>
      <c r="AF181" s="43" t="str">
        <f aca="false">IF($A181="","",MAX($AF180-(AD181-AE181),0))</f>
        <v/>
      </c>
      <c r="AG181" s="43" t="str">
        <f aca="false">IF($A181="","",IF($AI180&lt;=0.005,0,MIN('Debt Snowball Calculator'!$F$22,$AI180+AH181)+IF('Debt Snowball Calculator'!$H$22=$D181,MIN($C181,MAX($AI180-(MIN('Debt Snowball Calculator'!$F$22,$AI180+AH181)-AH181),0)),0)))</f>
        <v/>
      </c>
      <c r="AH181" s="43" t="str">
        <f aca="false">IF($A181="","",$AI180*('Debt Snowball Calculator'!$E$22/12))</f>
        <v/>
      </c>
      <c r="AI181" s="43" t="str">
        <f aca="false">IF($A181="","",MAX($AI180-(AG181-AH181),0))</f>
        <v/>
      </c>
      <c r="AJ181" s="43" t="str">
        <f aca="false">IF($A181="","",F181+I181+L181+O181+R181+U181+X181+AA181+AD181+AG181)</f>
        <v/>
      </c>
      <c r="AK181" s="43" t="str">
        <f aca="false">IF($A181="","",G181+J181+M181+P181+S181+V181+Y181+AB181+AE181+AH181)</f>
        <v/>
      </c>
      <c r="AL181" s="43" t="str">
        <f aca="false">IF($A181="","",H181+K181+N181+Q181+T181+W181+Z181+AC181+AF181+AI181)</f>
        <v/>
      </c>
    </row>
    <row r="182" customFormat="false" ht="15" hidden="false" customHeight="false" outlineLevel="0" collapsed="false">
      <c r="A182" s="39" t="str">
        <f aca="false">IF($A181="","",IF(AND(ISNUMBER($AL181),$AL181&gt;0.005),$A181+1,""))</f>
        <v/>
      </c>
      <c r="B182" s="40" t="str">
        <f aca="false">IF($A182="","",EDATE('Debt Snowball Calculator'!$C$8,$A182-1))</f>
        <v/>
      </c>
      <c r="C182" s="44" t="str">
        <f aca="false">IF($A182="","",'Debt Snowball Calculator'!$C$7+IF($H181&lt;=0.005,'Debt Snowball Calculator'!$F$13,0)+IF($K181&lt;=0.005,'Debt Snowball Calculator'!$F$14,0)+IF($N181&lt;=0.005,'Debt Snowball Calculator'!$F$15,0)+IF($Q181&lt;=0.005,'Debt Snowball Calculator'!$F$16,0)+IF($T181&lt;=0.005,'Debt Snowball Calculator'!$F$17,0)+IF($W181&lt;=0.005,'Debt Snowball Calculator'!$F$18,0)+IF($Z181&lt;=0.005,'Debt Snowball Calculator'!$F$19,0)+IF($AC181&lt;=0.005,'Debt Snowball Calculator'!$F$20,0)+IF($AF181&lt;=0.005,'Debt Snowball Calculator'!$F$21,0)+IF($AI181&lt;=0.005,'Debt Snowball Calculator'!$F$22,0))</f>
        <v/>
      </c>
      <c r="D182" s="39" t="str">
        <f aca="false">IF($A182="","",MIN(IF($H181&lt;=0.005,99999,'Debt Snowball Calculator'!$H$13),IF($K181&lt;=0.005,99999,'Debt Snowball Calculator'!$H$14),IF($N181&lt;=0.005,99999,'Debt Snowball Calculator'!$H$15),IF($Q181&lt;=0.005,99999,'Debt Snowball Calculator'!$H$16),IF($T181&lt;=0.005,99999,'Debt Snowball Calculator'!$H$17),IF($W181&lt;=0.005,99999,'Debt Snowball Calculator'!$H$18),IF($Z181&lt;=0.005,99999,'Debt Snowball Calculator'!$H$19),IF($AC181&lt;=0.005,99999,'Debt Snowball Calculator'!$H$20),IF($AF181&lt;=0.005,99999,'Debt Snowball Calculator'!$H$21),IF($AI181&lt;=0.005,99999,'Debt Snowball Calculator'!$H$22)))</f>
        <v/>
      </c>
      <c r="E182" s="17" t="str">
        <f aca="false">IF($A182="","",IF($D182&gt;=99999,"— All Paid Off —",INDEX('Debt Snowball Calculator'!$C$13:$C$22,MATCH($D182,'Debt Snowball Calculator'!$H$13:$H$22,0))))</f>
        <v/>
      </c>
      <c r="F182" s="44" t="str">
        <f aca="false">IF($A182="","",IF($H181&lt;=0.005,0,MIN('Debt Snowball Calculator'!$F$13,$H181+G182)+IF('Debt Snowball Calculator'!$H$13=$D182,MIN($C182,MAX($H181-(MIN('Debt Snowball Calculator'!$F$13,$H181+G182)-G182),0)),0)))</f>
        <v/>
      </c>
      <c r="G182" s="44" t="str">
        <f aca="false">IF($A182="","",$H181*('Debt Snowball Calculator'!$E$13/12))</f>
        <v/>
      </c>
      <c r="H182" s="44" t="str">
        <f aca="false">IF($A182="","",MAX($H181-(F182-G182),0))</f>
        <v/>
      </c>
      <c r="I182" s="44" t="str">
        <f aca="false">IF($A182="","",IF($K181&lt;=0.005,0,MIN('Debt Snowball Calculator'!$F$14,$K181+J182)+IF('Debt Snowball Calculator'!$H$14=$D182,MIN($C182,MAX($K181-(MIN('Debt Snowball Calculator'!$F$14,$K181+J182)-J182),0)),0)))</f>
        <v/>
      </c>
      <c r="J182" s="44" t="str">
        <f aca="false">IF($A182="","",$K181*('Debt Snowball Calculator'!$E$14/12))</f>
        <v/>
      </c>
      <c r="K182" s="44" t="str">
        <f aca="false">IF($A182="","",MAX($K181-(I182-J182),0))</f>
        <v/>
      </c>
      <c r="L182" s="44" t="str">
        <f aca="false">IF($A182="","",IF($N181&lt;=0.005,0,MIN('Debt Snowball Calculator'!$F$15,$N181+M182)+IF('Debt Snowball Calculator'!$H$15=$D182,MIN($C182,MAX($N181-(MIN('Debt Snowball Calculator'!$F$15,$N181+M182)-M182),0)),0)))</f>
        <v/>
      </c>
      <c r="M182" s="44" t="str">
        <f aca="false">IF($A182="","",$N181*('Debt Snowball Calculator'!$E$15/12))</f>
        <v/>
      </c>
      <c r="N182" s="44" t="str">
        <f aca="false">IF($A182="","",MAX($N181-(L182-M182),0))</f>
        <v/>
      </c>
      <c r="O182" s="44" t="str">
        <f aca="false">IF($A182="","",IF($Q181&lt;=0.005,0,MIN('Debt Snowball Calculator'!$F$16,$Q181+P182)+IF('Debt Snowball Calculator'!$H$16=$D182,MIN($C182,MAX($Q181-(MIN('Debt Snowball Calculator'!$F$16,$Q181+P182)-P182),0)),0)))</f>
        <v/>
      </c>
      <c r="P182" s="44" t="str">
        <f aca="false">IF($A182="","",$Q181*('Debt Snowball Calculator'!$E$16/12))</f>
        <v/>
      </c>
      <c r="Q182" s="44" t="str">
        <f aca="false">IF($A182="","",MAX($Q181-(O182-P182),0))</f>
        <v/>
      </c>
      <c r="R182" s="44" t="str">
        <f aca="false">IF($A182="","",IF($T181&lt;=0.005,0,MIN('Debt Snowball Calculator'!$F$17,$T181+S182)+IF('Debt Snowball Calculator'!$H$17=$D182,MIN($C182,MAX($T181-(MIN('Debt Snowball Calculator'!$F$17,$T181+S182)-S182),0)),0)))</f>
        <v/>
      </c>
      <c r="S182" s="44" t="str">
        <f aca="false">IF($A182="","",$T181*('Debt Snowball Calculator'!$E$17/12))</f>
        <v/>
      </c>
      <c r="T182" s="44" t="str">
        <f aca="false">IF($A182="","",MAX($T181-(R182-S182),0))</f>
        <v/>
      </c>
      <c r="U182" s="44" t="str">
        <f aca="false">IF($A182="","",IF($W181&lt;=0.005,0,MIN('Debt Snowball Calculator'!$F$18,$W181+V182)+IF('Debt Snowball Calculator'!$H$18=$D182,MIN($C182,MAX($W181-(MIN('Debt Snowball Calculator'!$F$18,$W181+V182)-V182),0)),0)))</f>
        <v/>
      </c>
      <c r="V182" s="44" t="str">
        <f aca="false">IF($A182="","",$W181*('Debt Snowball Calculator'!$E$18/12))</f>
        <v/>
      </c>
      <c r="W182" s="44" t="str">
        <f aca="false">IF($A182="","",MAX($W181-(U182-V182),0))</f>
        <v/>
      </c>
      <c r="X182" s="44" t="str">
        <f aca="false">IF($A182="","",IF($Z181&lt;=0.005,0,MIN('Debt Snowball Calculator'!$F$19,$Z181+Y182)+IF('Debt Snowball Calculator'!$H$19=$D182,MIN($C182,MAX($Z181-(MIN('Debt Snowball Calculator'!$F$19,$Z181+Y182)-Y182),0)),0)))</f>
        <v/>
      </c>
      <c r="Y182" s="44" t="str">
        <f aca="false">IF($A182="","",$Z181*('Debt Snowball Calculator'!$E$19/12))</f>
        <v/>
      </c>
      <c r="Z182" s="44" t="str">
        <f aca="false">IF($A182="","",MAX($Z181-(X182-Y182),0))</f>
        <v/>
      </c>
      <c r="AA182" s="44" t="str">
        <f aca="false">IF($A182="","",IF($AC181&lt;=0.005,0,MIN('Debt Snowball Calculator'!$F$20,$AC181+AB182)+IF('Debt Snowball Calculator'!$H$20=$D182,MIN($C182,MAX($AC181-(MIN('Debt Snowball Calculator'!$F$20,$AC181+AB182)-AB182),0)),0)))</f>
        <v/>
      </c>
      <c r="AB182" s="44" t="str">
        <f aca="false">IF($A182="","",$AC181*('Debt Snowball Calculator'!$E$20/12))</f>
        <v/>
      </c>
      <c r="AC182" s="44" t="str">
        <f aca="false">IF($A182="","",MAX($AC181-(AA182-AB182),0))</f>
        <v/>
      </c>
      <c r="AD182" s="44" t="str">
        <f aca="false">IF($A182="","",IF($AF181&lt;=0.005,0,MIN('Debt Snowball Calculator'!$F$21,$AF181+AE182)+IF('Debt Snowball Calculator'!$H$21=$D182,MIN($C182,MAX($AF181-(MIN('Debt Snowball Calculator'!$F$21,$AF181+AE182)-AE182),0)),0)))</f>
        <v/>
      </c>
      <c r="AE182" s="44" t="str">
        <f aca="false">IF($A182="","",$AF181*('Debt Snowball Calculator'!$E$21/12))</f>
        <v/>
      </c>
      <c r="AF182" s="44" t="str">
        <f aca="false">IF($A182="","",MAX($AF181-(AD182-AE182),0))</f>
        <v/>
      </c>
      <c r="AG182" s="44" t="str">
        <f aca="false">IF($A182="","",IF($AI181&lt;=0.005,0,MIN('Debt Snowball Calculator'!$F$22,$AI181+AH182)+IF('Debt Snowball Calculator'!$H$22=$D182,MIN($C182,MAX($AI181-(MIN('Debt Snowball Calculator'!$F$22,$AI181+AH182)-AH182),0)),0)))</f>
        <v/>
      </c>
      <c r="AH182" s="44" t="str">
        <f aca="false">IF($A182="","",$AI181*('Debt Snowball Calculator'!$E$22/12))</f>
        <v/>
      </c>
      <c r="AI182" s="44" t="str">
        <f aca="false">IF($A182="","",MAX($AI181-(AG182-AH182),0))</f>
        <v/>
      </c>
      <c r="AJ182" s="44" t="str">
        <f aca="false">IF($A182="","",F182+I182+L182+O182+R182+U182+X182+AA182+AD182+AG182)</f>
        <v/>
      </c>
      <c r="AK182" s="44" t="str">
        <f aca="false">IF($A182="","",G182+J182+M182+P182+S182+V182+Y182+AB182+AE182+AH182)</f>
        <v/>
      </c>
      <c r="AL182" s="44" t="str">
        <f aca="false">IF($A182="","",H182+K182+N182+Q182+T182+W182+Z182+AC182+AF182+AI182)</f>
        <v/>
      </c>
    </row>
    <row r="183" customFormat="false" ht="15" hidden="false" customHeight="false" outlineLevel="0" collapsed="false">
      <c r="A183" s="36" t="str">
        <f aca="false">IF($A182="","",IF(AND(ISNUMBER($AL182),$AL182&gt;0.005),$A182+1,""))</f>
        <v/>
      </c>
      <c r="B183" s="37" t="str">
        <f aca="false">IF($A183="","",EDATE('Debt Snowball Calculator'!$C$8,$A183-1))</f>
        <v/>
      </c>
      <c r="C183" s="43" t="str">
        <f aca="false">IF($A183="","",'Debt Snowball Calculator'!$C$7+IF($H182&lt;=0.005,'Debt Snowball Calculator'!$F$13,0)+IF($K182&lt;=0.005,'Debt Snowball Calculator'!$F$14,0)+IF($N182&lt;=0.005,'Debt Snowball Calculator'!$F$15,0)+IF($Q182&lt;=0.005,'Debt Snowball Calculator'!$F$16,0)+IF($T182&lt;=0.005,'Debt Snowball Calculator'!$F$17,0)+IF($W182&lt;=0.005,'Debt Snowball Calculator'!$F$18,0)+IF($Z182&lt;=0.005,'Debt Snowball Calculator'!$F$19,0)+IF($AC182&lt;=0.005,'Debt Snowball Calculator'!$F$20,0)+IF($AF182&lt;=0.005,'Debt Snowball Calculator'!$F$21,0)+IF($AI182&lt;=0.005,'Debt Snowball Calculator'!$F$22,0))</f>
        <v/>
      </c>
      <c r="D183" s="36" t="str">
        <f aca="false">IF($A183="","",MIN(IF($H182&lt;=0.005,99999,'Debt Snowball Calculator'!$H$13),IF($K182&lt;=0.005,99999,'Debt Snowball Calculator'!$H$14),IF($N182&lt;=0.005,99999,'Debt Snowball Calculator'!$H$15),IF($Q182&lt;=0.005,99999,'Debt Snowball Calculator'!$H$16),IF($T182&lt;=0.005,99999,'Debt Snowball Calculator'!$H$17),IF($W182&lt;=0.005,99999,'Debt Snowball Calculator'!$H$18),IF($Z182&lt;=0.005,99999,'Debt Snowball Calculator'!$H$19),IF($AC182&lt;=0.005,99999,'Debt Snowball Calculator'!$H$20),IF($AF182&lt;=0.005,99999,'Debt Snowball Calculator'!$H$21),IF($AI182&lt;=0.005,99999,'Debt Snowball Calculator'!$H$22)))</f>
        <v/>
      </c>
      <c r="E183" s="10" t="str">
        <f aca="false">IF($A183="","",IF($D183&gt;=99999,"— All Paid Off —",INDEX('Debt Snowball Calculator'!$C$13:$C$22,MATCH($D183,'Debt Snowball Calculator'!$H$13:$H$22,0))))</f>
        <v/>
      </c>
      <c r="F183" s="43" t="str">
        <f aca="false">IF($A183="","",IF($H182&lt;=0.005,0,MIN('Debt Snowball Calculator'!$F$13,$H182+G183)+IF('Debt Snowball Calculator'!$H$13=$D183,MIN($C183,MAX($H182-(MIN('Debt Snowball Calculator'!$F$13,$H182+G183)-G183),0)),0)))</f>
        <v/>
      </c>
      <c r="G183" s="43" t="str">
        <f aca="false">IF($A183="","",$H182*('Debt Snowball Calculator'!$E$13/12))</f>
        <v/>
      </c>
      <c r="H183" s="43" t="str">
        <f aca="false">IF($A183="","",MAX($H182-(F183-G183),0))</f>
        <v/>
      </c>
      <c r="I183" s="43" t="str">
        <f aca="false">IF($A183="","",IF($K182&lt;=0.005,0,MIN('Debt Snowball Calculator'!$F$14,$K182+J183)+IF('Debt Snowball Calculator'!$H$14=$D183,MIN($C183,MAX($K182-(MIN('Debt Snowball Calculator'!$F$14,$K182+J183)-J183),0)),0)))</f>
        <v/>
      </c>
      <c r="J183" s="43" t="str">
        <f aca="false">IF($A183="","",$K182*('Debt Snowball Calculator'!$E$14/12))</f>
        <v/>
      </c>
      <c r="K183" s="43" t="str">
        <f aca="false">IF($A183="","",MAX($K182-(I183-J183),0))</f>
        <v/>
      </c>
      <c r="L183" s="43" t="str">
        <f aca="false">IF($A183="","",IF($N182&lt;=0.005,0,MIN('Debt Snowball Calculator'!$F$15,$N182+M183)+IF('Debt Snowball Calculator'!$H$15=$D183,MIN($C183,MAX($N182-(MIN('Debt Snowball Calculator'!$F$15,$N182+M183)-M183),0)),0)))</f>
        <v/>
      </c>
      <c r="M183" s="43" t="str">
        <f aca="false">IF($A183="","",$N182*('Debt Snowball Calculator'!$E$15/12))</f>
        <v/>
      </c>
      <c r="N183" s="43" t="str">
        <f aca="false">IF($A183="","",MAX($N182-(L183-M183),0))</f>
        <v/>
      </c>
      <c r="O183" s="43" t="str">
        <f aca="false">IF($A183="","",IF($Q182&lt;=0.005,0,MIN('Debt Snowball Calculator'!$F$16,$Q182+P183)+IF('Debt Snowball Calculator'!$H$16=$D183,MIN($C183,MAX($Q182-(MIN('Debt Snowball Calculator'!$F$16,$Q182+P183)-P183),0)),0)))</f>
        <v/>
      </c>
      <c r="P183" s="43" t="str">
        <f aca="false">IF($A183="","",$Q182*('Debt Snowball Calculator'!$E$16/12))</f>
        <v/>
      </c>
      <c r="Q183" s="43" t="str">
        <f aca="false">IF($A183="","",MAX($Q182-(O183-P183),0))</f>
        <v/>
      </c>
      <c r="R183" s="43" t="str">
        <f aca="false">IF($A183="","",IF($T182&lt;=0.005,0,MIN('Debt Snowball Calculator'!$F$17,$T182+S183)+IF('Debt Snowball Calculator'!$H$17=$D183,MIN($C183,MAX($T182-(MIN('Debt Snowball Calculator'!$F$17,$T182+S183)-S183),0)),0)))</f>
        <v/>
      </c>
      <c r="S183" s="43" t="str">
        <f aca="false">IF($A183="","",$T182*('Debt Snowball Calculator'!$E$17/12))</f>
        <v/>
      </c>
      <c r="T183" s="43" t="str">
        <f aca="false">IF($A183="","",MAX($T182-(R183-S183),0))</f>
        <v/>
      </c>
      <c r="U183" s="43" t="str">
        <f aca="false">IF($A183="","",IF($W182&lt;=0.005,0,MIN('Debt Snowball Calculator'!$F$18,$W182+V183)+IF('Debt Snowball Calculator'!$H$18=$D183,MIN($C183,MAX($W182-(MIN('Debt Snowball Calculator'!$F$18,$W182+V183)-V183),0)),0)))</f>
        <v/>
      </c>
      <c r="V183" s="43" t="str">
        <f aca="false">IF($A183="","",$W182*('Debt Snowball Calculator'!$E$18/12))</f>
        <v/>
      </c>
      <c r="W183" s="43" t="str">
        <f aca="false">IF($A183="","",MAX($W182-(U183-V183),0))</f>
        <v/>
      </c>
      <c r="X183" s="43" t="str">
        <f aca="false">IF($A183="","",IF($Z182&lt;=0.005,0,MIN('Debt Snowball Calculator'!$F$19,$Z182+Y183)+IF('Debt Snowball Calculator'!$H$19=$D183,MIN($C183,MAX($Z182-(MIN('Debt Snowball Calculator'!$F$19,$Z182+Y183)-Y183),0)),0)))</f>
        <v/>
      </c>
      <c r="Y183" s="43" t="str">
        <f aca="false">IF($A183="","",$Z182*('Debt Snowball Calculator'!$E$19/12))</f>
        <v/>
      </c>
      <c r="Z183" s="43" t="str">
        <f aca="false">IF($A183="","",MAX($Z182-(X183-Y183),0))</f>
        <v/>
      </c>
      <c r="AA183" s="43" t="str">
        <f aca="false">IF($A183="","",IF($AC182&lt;=0.005,0,MIN('Debt Snowball Calculator'!$F$20,$AC182+AB183)+IF('Debt Snowball Calculator'!$H$20=$D183,MIN($C183,MAX($AC182-(MIN('Debt Snowball Calculator'!$F$20,$AC182+AB183)-AB183),0)),0)))</f>
        <v/>
      </c>
      <c r="AB183" s="43" t="str">
        <f aca="false">IF($A183="","",$AC182*('Debt Snowball Calculator'!$E$20/12))</f>
        <v/>
      </c>
      <c r="AC183" s="43" t="str">
        <f aca="false">IF($A183="","",MAX($AC182-(AA183-AB183),0))</f>
        <v/>
      </c>
      <c r="AD183" s="43" t="str">
        <f aca="false">IF($A183="","",IF($AF182&lt;=0.005,0,MIN('Debt Snowball Calculator'!$F$21,$AF182+AE183)+IF('Debt Snowball Calculator'!$H$21=$D183,MIN($C183,MAX($AF182-(MIN('Debt Snowball Calculator'!$F$21,$AF182+AE183)-AE183),0)),0)))</f>
        <v/>
      </c>
      <c r="AE183" s="43" t="str">
        <f aca="false">IF($A183="","",$AF182*('Debt Snowball Calculator'!$E$21/12))</f>
        <v/>
      </c>
      <c r="AF183" s="43" t="str">
        <f aca="false">IF($A183="","",MAX($AF182-(AD183-AE183),0))</f>
        <v/>
      </c>
      <c r="AG183" s="43" t="str">
        <f aca="false">IF($A183="","",IF($AI182&lt;=0.005,0,MIN('Debt Snowball Calculator'!$F$22,$AI182+AH183)+IF('Debt Snowball Calculator'!$H$22=$D183,MIN($C183,MAX($AI182-(MIN('Debt Snowball Calculator'!$F$22,$AI182+AH183)-AH183),0)),0)))</f>
        <v/>
      </c>
      <c r="AH183" s="43" t="str">
        <f aca="false">IF($A183="","",$AI182*('Debt Snowball Calculator'!$E$22/12))</f>
        <v/>
      </c>
      <c r="AI183" s="43" t="str">
        <f aca="false">IF($A183="","",MAX($AI182-(AG183-AH183),0))</f>
        <v/>
      </c>
      <c r="AJ183" s="43" t="str">
        <f aca="false">IF($A183="","",F183+I183+L183+O183+R183+U183+X183+AA183+AD183+AG183)</f>
        <v/>
      </c>
      <c r="AK183" s="43" t="str">
        <f aca="false">IF($A183="","",G183+J183+M183+P183+S183+V183+Y183+AB183+AE183+AH183)</f>
        <v/>
      </c>
      <c r="AL183" s="43" t="str">
        <f aca="false">IF($A183="","",H183+K183+N183+Q183+T183+W183+Z183+AC183+AF183+AI183)</f>
        <v/>
      </c>
    </row>
    <row r="184" customFormat="false" ht="15" hidden="false" customHeight="false" outlineLevel="0" collapsed="false">
      <c r="A184" s="39" t="str">
        <f aca="false">IF($A183="","",IF(AND(ISNUMBER($AL183),$AL183&gt;0.005),$A183+1,""))</f>
        <v/>
      </c>
      <c r="B184" s="40" t="str">
        <f aca="false">IF($A184="","",EDATE('Debt Snowball Calculator'!$C$8,$A184-1))</f>
        <v/>
      </c>
      <c r="C184" s="44" t="str">
        <f aca="false">IF($A184="","",'Debt Snowball Calculator'!$C$7+IF($H183&lt;=0.005,'Debt Snowball Calculator'!$F$13,0)+IF($K183&lt;=0.005,'Debt Snowball Calculator'!$F$14,0)+IF($N183&lt;=0.005,'Debt Snowball Calculator'!$F$15,0)+IF($Q183&lt;=0.005,'Debt Snowball Calculator'!$F$16,0)+IF($T183&lt;=0.005,'Debt Snowball Calculator'!$F$17,0)+IF($W183&lt;=0.005,'Debt Snowball Calculator'!$F$18,0)+IF($Z183&lt;=0.005,'Debt Snowball Calculator'!$F$19,0)+IF($AC183&lt;=0.005,'Debt Snowball Calculator'!$F$20,0)+IF($AF183&lt;=0.005,'Debt Snowball Calculator'!$F$21,0)+IF($AI183&lt;=0.005,'Debt Snowball Calculator'!$F$22,0))</f>
        <v/>
      </c>
      <c r="D184" s="39" t="str">
        <f aca="false">IF($A184="","",MIN(IF($H183&lt;=0.005,99999,'Debt Snowball Calculator'!$H$13),IF($K183&lt;=0.005,99999,'Debt Snowball Calculator'!$H$14),IF($N183&lt;=0.005,99999,'Debt Snowball Calculator'!$H$15),IF($Q183&lt;=0.005,99999,'Debt Snowball Calculator'!$H$16),IF($T183&lt;=0.005,99999,'Debt Snowball Calculator'!$H$17),IF($W183&lt;=0.005,99999,'Debt Snowball Calculator'!$H$18),IF($Z183&lt;=0.005,99999,'Debt Snowball Calculator'!$H$19),IF($AC183&lt;=0.005,99999,'Debt Snowball Calculator'!$H$20),IF($AF183&lt;=0.005,99999,'Debt Snowball Calculator'!$H$21),IF($AI183&lt;=0.005,99999,'Debt Snowball Calculator'!$H$22)))</f>
        <v/>
      </c>
      <c r="E184" s="17" t="str">
        <f aca="false">IF($A184="","",IF($D184&gt;=99999,"— All Paid Off —",INDEX('Debt Snowball Calculator'!$C$13:$C$22,MATCH($D184,'Debt Snowball Calculator'!$H$13:$H$22,0))))</f>
        <v/>
      </c>
      <c r="F184" s="44" t="str">
        <f aca="false">IF($A184="","",IF($H183&lt;=0.005,0,MIN('Debt Snowball Calculator'!$F$13,$H183+G184)+IF('Debt Snowball Calculator'!$H$13=$D184,MIN($C184,MAX($H183-(MIN('Debt Snowball Calculator'!$F$13,$H183+G184)-G184),0)),0)))</f>
        <v/>
      </c>
      <c r="G184" s="44" t="str">
        <f aca="false">IF($A184="","",$H183*('Debt Snowball Calculator'!$E$13/12))</f>
        <v/>
      </c>
      <c r="H184" s="44" t="str">
        <f aca="false">IF($A184="","",MAX($H183-(F184-G184),0))</f>
        <v/>
      </c>
      <c r="I184" s="44" t="str">
        <f aca="false">IF($A184="","",IF($K183&lt;=0.005,0,MIN('Debt Snowball Calculator'!$F$14,$K183+J184)+IF('Debt Snowball Calculator'!$H$14=$D184,MIN($C184,MAX($K183-(MIN('Debt Snowball Calculator'!$F$14,$K183+J184)-J184),0)),0)))</f>
        <v/>
      </c>
      <c r="J184" s="44" t="str">
        <f aca="false">IF($A184="","",$K183*('Debt Snowball Calculator'!$E$14/12))</f>
        <v/>
      </c>
      <c r="K184" s="44" t="str">
        <f aca="false">IF($A184="","",MAX($K183-(I184-J184),0))</f>
        <v/>
      </c>
      <c r="L184" s="44" t="str">
        <f aca="false">IF($A184="","",IF($N183&lt;=0.005,0,MIN('Debt Snowball Calculator'!$F$15,$N183+M184)+IF('Debt Snowball Calculator'!$H$15=$D184,MIN($C184,MAX($N183-(MIN('Debt Snowball Calculator'!$F$15,$N183+M184)-M184),0)),0)))</f>
        <v/>
      </c>
      <c r="M184" s="44" t="str">
        <f aca="false">IF($A184="","",$N183*('Debt Snowball Calculator'!$E$15/12))</f>
        <v/>
      </c>
      <c r="N184" s="44" t="str">
        <f aca="false">IF($A184="","",MAX($N183-(L184-M184),0))</f>
        <v/>
      </c>
      <c r="O184" s="44" t="str">
        <f aca="false">IF($A184="","",IF($Q183&lt;=0.005,0,MIN('Debt Snowball Calculator'!$F$16,$Q183+P184)+IF('Debt Snowball Calculator'!$H$16=$D184,MIN($C184,MAX($Q183-(MIN('Debt Snowball Calculator'!$F$16,$Q183+P184)-P184),0)),0)))</f>
        <v/>
      </c>
      <c r="P184" s="44" t="str">
        <f aca="false">IF($A184="","",$Q183*('Debt Snowball Calculator'!$E$16/12))</f>
        <v/>
      </c>
      <c r="Q184" s="44" t="str">
        <f aca="false">IF($A184="","",MAX($Q183-(O184-P184),0))</f>
        <v/>
      </c>
      <c r="R184" s="44" t="str">
        <f aca="false">IF($A184="","",IF($T183&lt;=0.005,0,MIN('Debt Snowball Calculator'!$F$17,$T183+S184)+IF('Debt Snowball Calculator'!$H$17=$D184,MIN($C184,MAX($T183-(MIN('Debt Snowball Calculator'!$F$17,$T183+S184)-S184),0)),0)))</f>
        <v/>
      </c>
      <c r="S184" s="44" t="str">
        <f aca="false">IF($A184="","",$T183*('Debt Snowball Calculator'!$E$17/12))</f>
        <v/>
      </c>
      <c r="T184" s="44" t="str">
        <f aca="false">IF($A184="","",MAX($T183-(R184-S184),0))</f>
        <v/>
      </c>
      <c r="U184" s="44" t="str">
        <f aca="false">IF($A184="","",IF($W183&lt;=0.005,0,MIN('Debt Snowball Calculator'!$F$18,$W183+V184)+IF('Debt Snowball Calculator'!$H$18=$D184,MIN($C184,MAX($W183-(MIN('Debt Snowball Calculator'!$F$18,$W183+V184)-V184),0)),0)))</f>
        <v/>
      </c>
      <c r="V184" s="44" t="str">
        <f aca="false">IF($A184="","",$W183*('Debt Snowball Calculator'!$E$18/12))</f>
        <v/>
      </c>
      <c r="W184" s="44" t="str">
        <f aca="false">IF($A184="","",MAX($W183-(U184-V184),0))</f>
        <v/>
      </c>
      <c r="X184" s="44" t="str">
        <f aca="false">IF($A184="","",IF($Z183&lt;=0.005,0,MIN('Debt Snowball Calculator'!$F$19,$Z183+Y184)+IF('Debt Snowball Calculator'!$H$19=$D184,MIN($C184,MAX($Z183-(MIN('Debt Snowball Calculator'!$F$19,$Z183+Y184)-Y184),0)),0)))</f>
        <v/>
      </c>
      <c r="Y184" s="44" t="str">
        <f aca="false">IF($A184="","",$Z183*('Debt Snowball Calculator'!$E$19/12))</f>
        <v/>
      </c>
      <c r="Z184" s="44" t="str">
        <f aca="false">IF($A184="","",MAX($Z183-(X184-Y184),0))</f>
        <v/>
      </c>
      <c r="AA184" s="44" t="str">
        <f aca="false">IF($A184="","",IF($AC183&lt;=0.005,0,MIN('Debt Snowball Calculator'!$F$20,$AC183+AB184)+IF('Debt Snowball Calculator'!$H$20=$D184,MIN($C184,MAX($AC183-(MIN('Debt Snowball Calculator'!$F$20,$AC183+AB184)-AB184),0)),0)))</f>
        <v/>
      </c>
      <c r="AB184" s="44" t="str">
        <f aca="false">IF($A184="","",$AC183*('Debt Snowball Calculator'!$E$20/12))</f>
        <v/>
      </c>
      <c r="AC184" s="44" t="str">
        <f aca="false">IF($A184="","",MAX($AC183-(AA184-AB184),0))</f>
        <v/>
      </c>
      <c r="AD184" s="44" t="str">
        <f aca="false">IF($A184="","",IF($AF183&lt;=0.005,0,MIN('Debt Snowball Calculator'!$F$21,$AF183+AE184)+IF('Debt Snowball Calculator'!$H$21=$D184,MIN($C184,MAX($AF183-(MIN('Debt Snowball Calculator'!$F$21,$AF183+AE184)-AE184),0)),0)))</f>
        <v/>
      </c>
      <c r="AE184" s="44" t="str">
        <f aca="false">IF($A184="","",$AF183*('Debt Snowball Calculator'!$E$21/12))</f>
        <v/>
      </c>
      <c r="AF184" s="44" t="str">
        <f aca="false">IF($A184="","",MAX($AF183-(AD184-AE184),0))</f>
        <v/>
      </c>
      <c r="AG184" s="44" t="str">
        <f aca="false">IF($A184="","",IF($AI183&lt;=0.005,0,MIN('Debt Snowball Calculator'!$F$22,$AI183+AH184)+IF('Debt Snowball Calculator'!$H$22=$D184,MIN($C184,MAX($AI183-(MIN('Debt Snowball Calculator'!$F$22,$AI183+AH184)-AH184),0)),0)))</f>
        <v/>
      </c>
      <c r="AH184" s="44" t="str">
        <f aca="false">IF($A184="","",$AI183*('Debt Snowball Calculator'!$E$22/12))</f>
        <v/>
      </c>
      <c r="AI184" s="44" t="str">
        <f aca="false">IF($A184="","",MAX($AI183-(AG184-AH184),0))</f>
        <v/>
      </c>
      <c r="AJ184" s="44" t="str">
        <f aca="false">IF($A184="","",F184+I184+L184+O184+R184+U184+X184+AA184+AD184+AG184)</f>
        <v/>
      </c>
      <c r="AK184" s="44" t="str">
        <f aca="false">IF($A184="","",G184+J184+M184+P184+S184+V184+Y184+AB184+AE184+AH184)</f>
        <v/>
      </c>
      <c r="AL184" s="44" t="str">
        <f aca="false">IF($A184="","",H184+K184+N184+Q184+T184+W184+Z184+AC184+AF184+AI184)</f>
        <v/>
      </c>
    </row>
    <row r="185" customFormat="false" ht="15" hidden="false" customHeight="false" outlineLevel="0" collapsed="false">
      <c r="A185" s="36" t="str">
        <f aca="false">IF($A184="","",IF(AND(ISNUMBER($AL184),$AL184&gt;0.005),$A184+1,""))</f>
        <v/>
      </c>
      <c r="B185" s="37" t="str">
        <f aca="false">IF($A185="","",EDATE('Debt Snowball Calculator'!$C$8,$A185-1))</f>
        <v/>
      </c>
      <c r="C185" s="43" t="str">
        <f aca="false">IF($A185="","",'Debt Snowball Calculator'!$C$7+IF($H184&lt;=0.005,'Debt Snowball Calculator'!$F$13,0)+IF($K184&lt;=0.005,'Debt Snowball Calculator'!$F$14,0)+IF($N184&lt;=0.005,'Debt Snowball Calculator'!$F$15,0)+IF($Q184&lt;=0.005,'Debt Snowball Calculator'!$F$16,0)+IF($T184&lt;=0.005,'Debt Snowball Calculator'!$F$17,0)+IF($W184&lt;=0.005,'Debt Snowball Calculator'!$F$18,0)+IF($Z184&lt;=0.005,'Debt Snowball Calculator'!$F$19,0)+IF($AC184&lt;=0.005,'Debt Snowball Calculator'!$F$20,0)+IF($AF184&lt;=0.005,'Debt Snowball Calculator'!$F$21,0)+IF($AI184&lt;=0.005,'Debt Snowball Calculator'!$F$22,0))</f>
        <v/>
      </c>
      <c r="D185" s="36" t="str">
        <f aca="false">IF($A185="","",MIN(IF($H184&lt;=0.005,99999,'Debt Snowball Calculator'!$H$13),IF($K184&lt;=0.005,99999,'Debt Snowball Calculator'!$H$14),IF($N184&lt;=0.005,99999,'Debt Snowball Calculator'!$H$15),IF($Q184&lt;=0.005,99999,'Debt Snowball Calculator'!$H$16),IF($T184&lt;=0.005,99999,'Debt Snowball Calculator'!$H$17),IF($W184&lt;=0.005,99999,'Debt Snowball Calculator'!$H$18),IF($Z184&lt;=0.005,99999,'Debt Snowball Calculator'!$H$19),IF($AC184&lt;=0.005,99999,'Debt Snowball Calculator'!$H$20),IF($AF184&lt;=0.005,99999,'Debt Snowball Calculator'!$H$21),IF($AI184&lt;=0.005,99999,'Debt Snowball Calculator'!$H$22)))</f>
        <v/>
      </c>
      <c r="E185" s="10" t="str">
        <f aca="false">IF($A185="","",IF($D185&gt;=99999,"— All Paid Off —",INDEX('Debt Snowball Calculator'!$C$13:$C$22,MATCH($D185,'Debt Snowball Calculator'!$H$13:$H$22,0))))</f>
        <v/>
      </c>
      <c r="F185" s="43" t="str">
        <f aca="false">IF($A185="","",IF($H184&lt;=0.005,0,MIN('Debt Snowball Calculator'!$F$13,$H184+G185)+IF('Debt Snowball Calculator'!$H$13=$D185,MIN($C185,MAX($H184-(MIN('Debt Snowball Calculator'!$F$13,$H184+G185)-G185),0)),0)))</f>
        <v/>
      </c>
      <c r="G185" s="43" t="str">
        <f aca="false">IF($A185="","",$H184*('Debt Snowball Calculator'!$E$13/12))</f>
        <v/>
      </c>
      <c r="H185" s="43" t="str">
        <f aca="false">IF($A185="","",MAX($H184-(F185-G185),0))</f>
        <v/>
      </c>
      <c r="I185" s="43" t="str">
        <f aca="false">IF($A185="","",IF($K184&lt;=0.005,0,MIN('Debt Snowball Calculator'!$F$14,$K184+J185)+IF('Debt Snowball Calculator'!$H$14=$D185,MIN($C185,MAX($K184-(MIN('Debt Snowball Calculator'!$F$14,$K184+J185)-J185),0)),0)))</f>
        <v/>
      </c>
      <c r="J185" s="43" t="str">
        <f aca="false">IF($A185="","",$K184*('Debt Snowball Calculator'!$E$14/12))</f>
        <v/>
      </c>
      <c r="K185" s="43" t="str">
        <f aca="false">IF($A185="","",MAX($K184-(I185-J185),0))</f>
        <v/>
      </c>
      <c r="L185" s="43" t="str">
        <f aca="false">IF($A185="","",IF($N184&lt;=0.005,0,MIN('Debt Snowball Calculator'!$F$15,$N184+M185)+IF('Debt Snowball Calculator'!$H$15=$D185,MIN($C185,MAX($N184-(MIN('Debt Snowball Calculator'!$F$15,$N184+M185)-M185),0)),0)))</f>
        <v/>
      </c>
      <c r="M185" s="43" t="str">
        <f aca="false">IF($A185="","",$N184*('Debt Snowball Calculator'!$E$15/12))</f>
        <v/>
      </c>
      <c r="N185" s="43" t="str">
        <f aca="false">IF($A185="","",MAX($N184-(L185-M185),0))</f>
        <v/>
      </c>
      <c r="O185" s="43" t="str">
        <f aca="false">IF($A185="","",IF($Q184&lt;=0.005,0,MIN('Debt Snowball Calculator'!$F$16,$Q184+P185)+IF('Debt Snowball Calculator'!$H$16=$D185,MIN($C185,MAX($Q184-(MIN('Debt Snowball Calculator'!$F$16,$Q184+P185)-P185),0)),0)))</f>
        <v/>
      </c>
      <c r="P185" s="43" t="str">
        <f aca="false">IF($A185="","",$Q184*('Debt Snowball Calculator'!$E$16/12))</f>
        <v/>
      </c>
      <c r="Q185" s="43" t="str">
        <f aca="false">IF($A185="","",MAX($Q184-(O185-P185),0))</f>
        <v/>
      </c>
      <c r="R185" s="43" t="str">
        <f aca="false">IF($A185="","",IF($T184&lt;=0.005,0,MIN('Debt Snowball Calculator'!$F$17,$T184+S185)+IF('Debt Snowball Calculator'!$H$17=$D185,MIN($C185,MAX($T184-(MIN('Debt Snowball Calculator'!$F$17,$T184+S185)-S185),0)),0)))</f>
        <v/>
      </c>
      <c r="S185" s="43" t="str">
        <f aca="false">IF($A185="","",$T184*('Debt Snowball Calculator'!$E$17/12))</f>
        <v/>
      </c>
      <c r="T185" s="43" t="str">
        <f aca="false">IF($A185="","",MAX($T184-(R185-S185),0))</f>
        <v/>
      </c>
      <c r="U185" s="43" t="str">
        <f aca="false">IF($A185="","",IF($W184&lt;=0.005,0,MIN('Debt Snowball Calculator'!$F$18,$W184+V185)+IF('Debt Snowball Calculator'!$H$18=$D185,MIN($C185,MAX($W184-(MIN('Debt Snowball Calculator'!$F$18,$W184+V185)-V185),0)),0)))</f>
        <v/>
      </c>
      <c r="V185" s="43" t="str">
        <f aca="false">IF($A185="","",$W184*('Debt Snowball Calculator'!$E$18/12))</f>
        <v/>
      </c>
      <c r="W185" s="43" t="str">
        <f aca="false">IF($A185="","",MAX($W184-(U185-V185),0))</f>
        <v/>
      </c>
      <c r="X185" s="43" t="str">
        <f aca="false">IF($A185="","",IF($Z184&lt;=0.005,0,MIN('Debt Snowball Calculator'!$F$19,$Z184+Y185)+IF('Debt Snowball Calculator'!$H$19=$D185,MIN($C185,MAX($Z184-(MIN('Debt Snowball Calculator'!$F$19,$Z184+Y185)-Y185),0)),0)))</f>
        <v/>
      </c>
      <c r="Y185" s="43" t="str">
        <f aca="false">IF($A185="","",$Z184*('Debt Snowball Calculator'!$E$19/12))</f>
        <v/>
      </c>
      <c r="Z185" s="43" t="str">
        <f aca="false">IF($A185="","",MAX($Z184-(X185-Y185),0))</f>
        <v/>
      </c>
      <c r="AA185" s="43" t="str">
        <f aca="false">IF($A185="","",IF($AC184&lt;=0.005,0,MIN('Debt Snowball Calculator'!$F$20,$AC184+AB185)+IF('Debt Snowball Calculator'!$H$20=$D185,MIN($C185,MAX($AC184-(MIN('Debt Snowball Calculator'!$F$20,$AC184+AB185)-AB185),0)),0)))</f>
        <v/>
      </c>
      <c r="AB185" s="43" t="str">
        <f aca="false">IF($A185="","",$AC184*('Debt Snowball Calculator'!$E$20/12))</f>
        <v/>
      </c>
      <c r="AC185" s="43" t="str">
        <f aca="false">IF($A185="","",MAX($AC184-(AA185-AB185),0))</f>
        <v/>
      </c>
      <c r="AD185" s="43" t="str">
        <f aca="false">IF($A185="","",IF($AF184&lt;=0.005,0,MIN('Debt Snowball Calculator'!$F$21,$AF184+AE185)+IF('Debt Snowball Calculator'!$H$21=$D185,MIN($C185,MAX($AF184-(MIN('Debt Snowball Calculator'!$F$21,$AF184+AE185)-AE185),0)),0)))</f>
        <v/>
      </c>
      <c r="AE185" s="43" t="str">
        <f aca="false">IF($A185="","",$AF184*('Debt Snowball Calculator'!$E$21/12))</f>
        <v/>
      </c>
      <c r="AF185" s="43" t="str">
        <f aca="false">IF($A185="","",MAX($AF184-(AD185-AE185),0))</f>
        <v/>
      </c>
      <c r="AG185" s="43" t="str">
        <f aca="false">IF($A185="","",IF($AI184&lt;=0.005,0,MIN('Debt Snowball Calculator'!$F$22,$AI184+AH185)+IF('Debt Snowball Calculator'!$H$22=$D185,MIN($C185,MAX($AI184-(MIN('Debt Snowball Calculator'!$F$22,$AI184+AH185)-AH185),0)),0)))</f>
        <v/>
      </c>
      <c r="AH185" s="43" t="str">
        <f aca="false">IF($A185="","",$AI184*('Debt Snowball Calculator'!$E$22/12))</f>
        <v/>
      </c>
      <c r="AI185" s="43" t="str">
        <f aca="false">IF($A185="","",MAX($AI184-(AG185-AH185),0))</f>
        <v/>
      </c>
      <c r="AJ185" s="43" t="str">
        <f aca="false">IF($A185="","",F185+I185+L185+O185+R185+U185+X185+AA185+AD185+AG185)</f>
        <v/>
      </c>
      <c r="AK185" s="43" t="str">
        <f aca="false">IF($A185="","",G185+J185+M185+P185+S185+V185+Y185+AB185+AE185+AH185)</f>
        <v/>
      </c>
      <c r="AL185" s="43" t="str">
        <f aca="false">IF($A185="","",H185+K185+N185+Q185+T185+W185+Z185+AC185+AF185+AI185)</f>
        <v/>
      </c>
    </row>
    <row r="186" customFormat="false" ht="15" hidden="false" customHeight="false" outlineLevel="0" collapsed="false">
      <c r="A186" s="39" t="str">
        <f aca="false">IF($A185="","",IF(AND(ISNUMBER($AL185),$AL185&gt;0.005),$A185+1,""))</f>
        <v/>
      </c>
      <c r="B186" s="40" t="str">
        <f aca="false">IF($A186="","",EDATE('Debt Snowball Calculator'!$C$8,$A186-1))</f>
        <v/>
      </c>
      <c r="C186" s="44" t="str">
        <f aca="false">IF($A186="","",'Debt Snowball Calculator'!$C$7+IF($H185&lt;=0.005,'Debt Snowball Calculator'!$F$13,0)+IF($K185&lt;=0.005,'Debt Snowball Calculator'!$F$14,0)+IF($N185&lt;=0.005,'Debt Snowball Calculator'!$F$15,0)+IF($Q185&lt;=0.005,'Debt Snowball Calculator'!$F$16,0)+IF($T185&lt;=0.005,'Debt Snowball Calculator'!$F$17,0)+IF($W185&lt;=0.005,'Debt Snowball Calculator'!$F$18,0)+IF($Z185&lt;=0.005,'Debt Snowball Calculator'!$F$19,0)+IF($AC185&lt;=0.005,'Debt Snowball Calculator'!$F$20,0)+IF($AF185&lt;=0.005,'Debt Snowball Calculator'!$F$21,0)+IF($AI185&lt;=0.005,'Debt Snowball Calculator'!$F$22,0))</f>
        <v/>
      </c>
      <c r="D186" s="39" t="str">
        <f aca="false">IF($A186="","",MIN(IF($H185&lt;=0.005,99999,'Debt Snowball Calculator'!$H$13),IF($K185&lt;=0.005,99999,'Debt Snowball Calculator'!$H$14),IF($N185&lt;=0.005,99999,'Debt Snowball Calculator'!$H$15),IF($Q185&lt;=0.005,99999,'Debt Snowball Calculator'!$H$16),IF($T185&lt;=0.005,99999,'Debt Snowball Calculator'!$H$17),IF($W185&lt;=0.005,99999,'Debt Snowball Calculator'!$H$18),IF($Z185&lt;=0.005,99999,'Debt Snowball Calculator'!$H$19),IF($AC185&lt;=0.005,99999,'Debt Snowball Calculator'!$H$20),IF($AF185&lt;=0.005,99999,'Debt Snowball Calculator'!$H$21),IF($AI185&lt;=0.005,99999,'Debt Snowball Calculator'!$H$22)))</f>
        <v/>
      </c>
      <c r="E186" s="17" t="str">
        <f aca="false">IF($A186="","",IF($D186&gt;=99999,"— All Paid Off —",INDEX('Debt Snowball Calculator'!$C$13:$C$22,MATCH($D186,'Debt Snowball Calculator'!$H$13:$H$22,0))))</f>
        <v/>
      </c>
      <c r="F186" s="44" t="str">
        <f aca="false">IF($A186="","",IF($H185&lt;=0.005,0,MIN('Debt Snowball Calculator'!$F$13,$H185+G186)+IF('Debt Snowball Calculator'!$H$13=$D186,MIN($C186,MAX($H185-(MIN('Debt Snowball Calculator'!$F$13,$H185+G186)-G186),0)),0)))</f>
        <v/>
      </c>
      <c r="G186" s="44" t="str">
        <f aca="false">IF($A186="","",$H185*('Debt Snowball Calculator'!$E$13/12))</f>
        <v/>
      </c>
      <c r="H186" s="44" t="str">
        <f aca="false">IF($A186="","",MAX($H185-(F186-G186),0))</f>
        <v/>
      </c>
      <c r="I186" s="44" t="str">
        <f aca="false">IF($A186="","",IF($K185&lt;=0.005,0,MIN('Debt Snowball Calculator'!$F$14,$K185+J186)+IF('Debt Snowball Calculator'!$H$14=$D186,MIN($C186,MAX($K185-(MIN('Debt Snowball Calculator'!$F$14,$K185+J186)-J186),0)),0)))</f>
        <v/>
      </c>
      <c r="J186" s="44" t="str">
        <f aca="false">IF($A186="","",$K185*('Debt Snowball Calculator'!$E$14/12))</f>
        <v/>
      </c>
      <c r="K186" s="44" t="str">
        <f aca="false">IF($A186="","",MAX($K185-(I186-J186),0))</f>
        <v/>
      </c>
      <c r="L186" s="44" t="str">
        <f aca="false">IF($A186="","",IF($N185&lt;=0.005,0,MIN('Debt Snowball Calculator'!$F$15,$N185+M186)+IF('Debt Snowball Calculator'!$H$15=$D186,MIN($C186,MAX($N185-(MIN('Debt Snowball Calculator'!$F$15,$N185+M186)-M186),0)),0)))</f>
        <v/>
      </c>
      <c r="M186" s="44" t="str">
        <f aca="false">IF($A186="","",$N185*('Debt Snowball Calculator'!$E$15/12))</f>
        <v/>
      </c>
      <c r="N186" s="44" t="str">
        <f aca="false">IF($A186="","",MAX($N185-(L186-M186),0))</f>
        <v/>
      </c>
      <c r="O186" s="44" t="str">
        <f aca="false">IF($A186="","",IF($Q185&lt;=0.005,0,MIN('Debt Snowball Calculator'!$F$16,$Q185+P186)+IF('Debt Snowball Calculator'!$H$16=$D186,MIN($C186,MAX($Q185-(MIN('Debt Snowball Calculator'!$F$16,$Q185+P186)-P186),0)),0)))</f>
        <v/>
      </c>
      <c r="P186" s="44" t="str">
        <f aca="false">IF($A186="","",$Q185*('Debt Snowball Calculator'!$E$16/12))</f>
        <v/>
      </c>
      <c r="Q186" s="44" t="str">
        <f aca="false">IF($A186="","",MAX($Q185-(O186-P186),0))</f>
        <v/>
      </c>
      <c r="R186" s="44" t="str">
        <f aca="false">IF($A186="","",IF($T185&lt;=0.005,0,MIN('Debt Snowball Calculator'!$F$17,$T185+S186)+IF('Debt Snowball Calculator'!$H$17=$D186,MIN($C186,MAX($T185-(MIN('Debt Snowball Calculator'!$F$17,$T185+S186)-S186),0)),0)))</f>
        <v/>
      </c>
      <c r="S186" s="44" t="str">
        <f aca="false">IF($A186="","",$T185*('Debt Snowball Calculator'!$E$17/12))</f>
        <v/>
      </c>
      <c r="T186" s="44" t="str">
        <f aca="false">IF($A186="","",MAX($T185-(R186-S186),0))</f>
        <v/>
      </c>
      <c r="U186" s="44" t="str">
        <f aca="false">IF($A186="","",IF($W185&lt;=0.005,0,MIN('Debt Snowball Calculator'!$F$18,$W185+V186)+IF('Debt Snowball Calculator'!$H$18=$D186,MIN($C186,MAX($W185-(MIN('Debt Snowball Calculator'!$F$18,$W185+V186)-V186),0)),0)))</f>
        <v/>
      </c>
      <c r="V186" s="44" t="str">
        <f aca="false">IF($A186="","",$W185*('Debt Snowball Calculator'!$E$18/12))</f>
        <v/>
      </c>
      <c r="W186" s="44" t="str">
        <f aca="false">IF($A186="","",MAX($W185-(U186-V186),0))</f>
        <v/>
      </c>
      <c r="X186" s="44" t="str">
        <f aca="false">IF($A186="","",IF($Z185&lt;=0.005,0,MIN('Debt Snowball Calculator'!$F$19,$Z185+Y186)+IF('Debt Snowball Calculator'!$H$19=$D186,MIN($C186,MAX($Z185-(MIN('Debt Snowball Calculator'!$F$19,$Z185+Y186)-Y186),0)),0)))</f>
        <v/>
      </c>
      <c r="Y186" s="44" t="str">
        <f aca="false">IF($A186="","",$Z185*('Debt Snowball Calculator'!$E$19/12))</f>
        <v/>
      </c>
      <c r="Z186" s="44" t="str">
        <f aca="false">IF($A186="","",MAX($Z185-(X186-Y186),0))</f>
        <v/>
      </c>
      <c r="AA186" s="44" t="str">
        <f aca="false">IF($A186="","",IF($AC185&lt;=0.005,0,MIN('Debt Snowball Calculator'!$F$20,$AC185+AB186)+IF('Debt Snowball Calculator'!$H$20=$D186,MIN($C186,MAX($AC185-(MIN('Debt Snowball Calculator'!$F$20,$AC185+AB186)-AB186),0)),0)))</f>
        <v/>
      </c>
      <c r="AB186" s="44" t="str">
        <f aca="false">IF($A186="","",$AC185*('Debt Snowball Calculator'!$E$20/12))</f>
        <v/>
      </c>
      <c r="AC186" s="44" t="str">
        <f aca="false">IF($A186="","",MAX($AC185-(AA186-AB186),0))</f>
        <v/>
      </c>
      <c r="AD186" s="44" t="str">
        <f aca="false">IF($A186="","",IF($AF185&lt;=0.005,0,MIN('Debt Snowball Calculator'!$F$21,$AF185+AE186)+IF('Debt Snowball Calculator'!$H$21=$D186,MIN($C186,MAX($AF185-(MIN('Debt Snowball Calculator'!$F$21,$AF185+AE186)-AE186),0)),0)))</f>
        <v/>
      </c>
      <c r="AE186" s="44" t="str">
        <f aca="false">IF($A186="","",$AF185*('Debt Snowball Calculator'!$E$21/12))</f>
        <v/>
      </c>
      <c r="AF186" s="44" t="str">
        <f aca="false">IF($A186="","",MAX($AF185-(AD186-AE186),0))</f>
        <v/>
      </c>
      <c r="AG186" s="44" t="str">
        <f aca="false">IF($A186="","",IF($AI185&lt;=0.005,0,MIN('Debt Snowball Calculator'!$F$22,$AI185+AH186)+IF('Debt Snowball Calculator'!$H$22=$D186,MIN($C186,MAX($AI185-(MIN('Debt Snowball Calculator'!$F$22,$AI185+AH186)-AH186),0)),0)))</f>
        <v/>
      </c>
      <c r="AH186" s="44" t="str">
        <f aca="false">IF($A186="","",$AI185*('Debt Snowball Calculator'!$E$22/12))</f>
        <v/>
      </c>
      <c r="AI186" s="44" t="str">
        <f aca="false">IF($A186="","",MAX($AI185-(AG186-AH186),0))</f>
        <v/>
      </c>
      <c r="AJ186" s="44" t="str">
        <f aca="false">IF($A186="","",F186+I186+L186+O186+R186+U186+X186+AA186+AD186+AG186)</f>
        <v/>
      </c>
      <c r="AK186" s="44" t="str">
        <f aca="false">IF($A186="","",G186+J186+M186+P186+S186+V186+Y186+AB186+AE186+AH186)</f>
        <v/>
      </c>
      <c r="AL186" s="44" t="str">
        <f aca="false">IF($A186="","",H186+K186+N186+Q186+T186+W186+Z186+AC186+AF186+AI186)</f>
        <v/>
      </c>
    </row>
    <row r="187" customFormat="false" ht="15" hidden="false" customHeight="false" outlineLevel="0" collapsed="false">
      <c r="A187" s="36" t="str">
        <f aca="false">IF($A186="","",IF(AND(ISNUMBER($AL186),$AL186&gt;0.005),$A186+1,""))</f>
        <v/>
      </c>
      <c r="B187" s="37" t="str">
        <f aca="false">IF($A187="","",EDATE('Debt Snowball Calculator'!$C$8,$A187-1))</f>
        <v/>
      </c>
      <c r="C187" s="43" t="str">
        <f aca="false">IF($A187="","",'Debt Snowball Calculator'!$C$7+IF($H186&lt;=0.005,'Debt Snowball Calculator'!$F$13,0)+IF($K186&lt;=0.005,'Debt Snowball Calculator'!$F$14,0)+IF($N186&lt;=0.005,'Debt Snowball Calculator'!$F$15,0)+IF($Q186&lt;=0.005,'Debt Snowball Calculator'!$F$16,0)+IF($T186&lt;=0.005,'Debt Snowball Calculator'!$F$17,0)+IF($W186&lt;=0.005,'Debt Snowball Calculator'!$F$18,0)+IF($Z186&lt;=0.005,'Debt Snowball Calculator'!$F$19,0)+IF($AC186&lt;=0.005,'Debt Snowball Calculator'!$F$20,0)+IF($AF186&lt;=0.005,'Debt Snowball Calculator'!$F$21,0)+IF($AI186&lt;=0.005,'Debt Snowball Calculator'!$F$22,0))</f>
        <v/>
      </c>
      <c r="D187" s="36" t="str">
        <f aca="false">IF($A187="","",MIN(IF($H186&lt;=0.005,99999,'Debt Snowball Calculator'!$H$13),IF($K186&lt;=0.005,99999,'Debt Snowball Calculator'!$H$14),IF($N186&lt;=0.005,99999,'Debt Snowball Calculator'!$H$15),IF($Q186&lt;=0.005,99999,'Debt Snowball Calculator'!$H$16),IF($T186&lt;=0.005,99999,'Debt Snowball Calculator'!$H$17),IF($W186&lt;=0.005,99999,'Debt Snowball Calculator'!$H$18),IF($Z186&lt;=0.005,99999,'Debt Snowball Calculator'!$H$19),IF($AC186&lt;=0.005,99999,'Debt Snowball Calculator'!$H$20),IF($AF186&lt;=0.005,99999,'Debt Snowball Calculator'!$H$21),IF($AI186&lt;=0.005,99999,'Debt Snowball Calculator'!$H$22)))</f>
        <v/>
      </c>
      <c r="E187" s="10" t="str">
        <f aca="false">IF($A187="","",IF($D187&gt;=99999,"— All Paid Off —",INDEX('Debt Snowball Calculator'!$C$13:$C$22,MATCH($D187,'Debt Snowball Calculator'!$H$13:$H$22,0))))</f>
        <v/>
      </c>
      <c r="F187" s="43" t="str">
        <f aca="false">IF($A187="","",IF($H186&lt;=0.005,0,MIN('Debt Snowball Calculator'!$F$13,$H186+G187)+IF('Debt Snowball Calculator'!$H$13=$D187,MIN($C187,MAX($H186-(MIN('Debt Snowball Calculator'!$F$13,$H186+G187)-G187),0)),0)))</f>
        <v/>
      </c>
      <c r="G187" s="43" t="str">
        <f aca="false">IF($A187="","",$H186*('Debt Snowball Calculator'!$E$13/12))</f>
        <v/>
      </c>
      <c r="H187" s="43" t="str">
        <f aca="false">IF($A187="","",MAX($H186-(F187-G187),0))</f>
        <v/>
      </c>
      <c r="I187" s="43" t="str">
        <f aca="false">IF($A187="","",IF($K186&lt;=0.005,0,MIN('Debt Snowball Calculator'!$F$14,$K186+J187)+IF('Debt Snowball Calculator'!$H$14=$D187,MIN($C187,MAX($K186-(MIN('Debt Snowball Calculator'!$F$14,$K186+J187)-J187),0)),0)))</f>
        <v/>
      </c>
      <c r="J187" s="43" t="str">
        <f aca="false">IF($A187="","",$K186*('Debt Snowball Calculator'!$E$14/12))</f>
        <v/>
      </c>
      <c r="K187" s="43" t="str">
        <f aca="false">IF($A187="","",MAX($K186-(I187-J187),0))</f>
        <v/>
      </c>
      <c r="L187" s="43" t="str">
        <f aca="false">IF($A187="","",IF($N186&lt;=0.005,0,MIN('Debt Snowball Calculator'!$F$15,$N186+M187)+IF('Debt Snowball Calculator'!$H$15=$D187,MIN($C187,MAX($N186-(MIN('Debt Snowball Calculator'!$F$15,$N186+M187)-M187),0)),0)))</f>
        <v/>
      </c>
      <c r="M187" s="43" t="str">
        <f aca="false">IF($A187="","",$N186*('Debt Snowball Calculator'!$E$15/12))</f>
        <v/>
      </c>
      <c r="N187" s="43" t="str">
        <f aca="false">IF($A187="","",MAX($N186-(L187-M187),0))</f>
        <v/>
      </c>
      <c r="O187" s="43" t="str">
        <f aca="false">IF($A187="","",IF($Q186&lt;=0.005,0,MIN('Debt Snowball Calculator'!$F$16,$Q186+P187)+IF('Debt Snowball Calculator'!$H$16=$D187,MIN($C187,MAX($Q186-(MIN('Debt Snowball Calculator'!$F$16,$Q186+P187)-P187),0)),0)))</f>
        <v/>
      </c>
      <c r="P187" s="43" t="str">
        <f aca="false">IF($A187="","",$Q186*('Debt Snowball Calculator'!$E$16/12))</f>
        <v/>
      </c>
      <c r="Q187" s="43" t="str">
        <f aca="false">IF($A187="","",MAX($Q186-(O187-P187),0))</f>
        <v/>
      </c>
      <c r="R187" s="43" t="str">
        <f aca="false">IF($A187="","",IF($T186&lt;=0.005,0,MIN('Debt Snowball Calculator'!$F$17,$T186+S187)+IF('Debt Snowball Calculator'!$H$17=$D187,MIN($C187,MAX($T186-(MIN('Debt Snowball Calculator'!$F$17,$T186+S187)-S187),0)),0)))</f>
        <v/>
      </c>
      <c r="S187" s="43" t="str">
        <f aca="false">IF($A187="","",$T186*('Debt Snowball Calculator'!$E$17/12))</f>
        <v/>
      </c>
      <c r="T187" s="43" t="str">
        <f aca="false">IF($A187="","",MAX($T186-(R187-S187),0))</f>
        <v/>
      </c>
      <c r="U187" s="43" t="str">
        <f aca="false">IF($A187="","",IF($W186&lt;=0.005,0,MIN('Debt Snowball Calculator'!$F$18,$W186+V187)+IF('Debt Snowball Calculator'!$H$18=$D187,MIN($C187,MAX($W186-(MIN('Debt Snowball Calculator'!$F$18,$W186+V187)-V187),0)),0)))</f>
        <v/>
      </c>
      <c r="V187" s="43" t="str">
        <f aca="false">IF($A187="","",$W186*('Debt Snowball Calculator'!$E$18/12))</f>
        <v/>
      </c>
      <c r="W187" s="43" t="str">
        <f aca="false">IF($A187="","",MAX($W186-(U187-V187),0))</f>
        <v/>
      </c>
      <c r="X187" s="43" t="str">
        <f aca="false">IF($A187="","",IF($Z186&lt;=0.005,0,MIN('Debt Snowball Calculator'!$F$19,$Z186+Y187)+IF('Debt Snowball Calculator'!$H$19=$D187,MIN($C187,MAX($Z186-(MIN('Debt Snowball Calculator'!$F$19,$Z186+Y187)-Y187),0)),0)))</f>
        <v/>
      </c>
      <c r="Y187" s="43" t="str">
        <f aca="false">IF($A187="","",$Z186*('Debt Snowball Calculator'!$E$19/12))</f>
        <v/>
      </c>
      <c r="Z187" s="43" t="str">
        <f aca="false">IF($A187="","",MAX($Z186-(X187-Y187),0))</f>
        <v/>
      </c>
      <c r="AA187" s="43" t="str">
        <f aca="false">IF($A187="","",IF($AC186&lt;=0.005,0,MIN('Debt Snowball Calculator'!$F$20,$AC186+AB187)+IF('Debt Snowball Calculator'!$H$20=$D187,MIN($C187,MAX($AC186-(MIN('Debt Snowball Calculator'!$F$20,$AC186+AB187)-AB187),0)),0)))</f>
        <v/>
      </c>
      <c r="AB187" s="43" t="str">
        <f aca="false">IF($A187="","",$AC186*('Debt Snowball Calculator'!$E$20/12))</f>
        <v/>
      </c>
      <c r="AC187" s="43" t="str">
        <f aca="false">IF($A187="","",MAX($AC186-(AA187-AB187),0))</f>
        <v/>
      </c>
      <c r="AD187" s="43" t="str">
        <f aca="false">IF($A187="","",IF($AF186&lt;=0.005,0,MIN('Debt Snowball Calculator'!$F$21,$AF186+AE187)+IF('Debt Snowball Calculator'!$H$21=$D187,MIN($C187,MAX($AF186-(MIN('Debt Snowball Calculator'!$F$21,$AF186+AE187)-AE187),0)),0)))</f>
        <v/>
      </c>
      <c r="AE187" s="43" t="str">
        <f aca="false">IF($A187="","",$AF186*('Debt Snowball Calculator'!$E$21/12))</f>
        <v/>
      </c>
      <c r="AF187" s="43" t="str">
        <f aca="false">IF($A187="","",MAX($AF186-(AD187-AE187),0))</f>
        <v/>
      </c>
      <c r="AG187" s="43" t="str">
        <f aca="false">IF($A187="","",IF($AI186&lt;=0.005,0,MIN('Debt Snowball Calculator'!$F$22,$AI186+AH187)+IF('Debt Snowball Calculator'!$H$22=$D187,MIN($C187,MAX($AI186-(MIN('Debt Snowball Calculator'!$F$22,$AI186+AH187)-AH187),0)),0)))</f>
        <v/>
      </c>
      <c r="AH187" s="43" t="str">
        <f aca="false">IF($A187="","",$AI186*('Debt Snowball Calculator'!$E$22/12))</f>
        <v/>
      </c>
      <c r="AI187" s="43" t="str">
        <f aca="false">IF($A187="","",MAX($AI186-(AG187-AH187),0))</f>
        <v/>
      </c>
      <c r="AJ187" s="43" t="str">
        <f aca="false">IF($A187="","",F187+I187+L187+O187+R187+U187+X187+AA187+AD187+AG187)</f>
        <v/>
      </c>
      <c r="AK187" s="43" t="str">
        <f aca="false">IF($A187="","",G187+J187+M187+P187+S187+V187+Y187+AB187+AE187+AH187)</f>
        <v/>
      </c>
      <c r="AL187" s="43" t="str">
        <f aca="false">IF($A187="","",H187+K187+N187+Q187+T187+W187+Z187+AC187+AF187+AI187)</f>
        <v/>
      </c>
    </row>
    <row r="188" customFormat="false" ht="15" hidden="false" customHeight="false" outlineLevel="0" collapsed="false">
      <c r="A188" s="39" t="str">
        <f aca="false">IF($A187="","",IF(AND(ISNUMBER($AL187),$AL187&gt;0.005),$A187+1,""))</f>
        <v/>
      </c>
      <c r="B188" s="40" t="str">
        <f aca="false">IF($A188="","",EDATE('Debt Snowball Calculator'!$C$8,$A188-1))</f>
        <v/>
      </c>
      <c r="C188" s="44" t="str">
        <f aca="false">IF($A188="","",'Debt Snowball Calculator'!$C$7+IF($H187&lt;=0.005,'Debt Snowball Calculator'!$F$13,0)+IF($K187&lt;=0.005,'Debt Snowball Calculator'!$F$14,0)+IF($N187&lt;=0.005,'Debt Snowball Calculator'!$F$15,0)+IF($Q187&lt;=0.005,'Debt Snowball Calculator'!$F$16,0)+IF($T187&lt;=0.005,'Debt Snowball Calculator'!$F$17,0)+IF($W187&lt;=0.005,'Debt Snowball Calculator'!$F$18,0)+IF($Z187&lt;=0.005,'Debt Snowball Calculator'!$F$19,0)+IF($AC187&lt;=0.005,'Debt Snowball Calculator'!$F$20,0)+IF($AF187&lt;=0.005,'Debt Snowball Calculator'!$F$21,0)+IF($AI187&lt;=0.005,'Debt Snowball Calculator'!$F$22,0))</f>
        <v/>
      </c>
      <c r="D188" s="39" t="str">
        <f aca="false">IF($A188="","",MIN(IF($H187&lt;=0.005,99999,'Debt Snowball Calculator'!$H$13),IF($K187&lt;=0.005,99999,'Debt Snowball Calculator'!$H$14),IF($N187&lt;=0.005,99999,'Debt Snowball Calculator'!$H$15),IF($Q187&lt;=0.005,99999,'Debt Snowball Calculator'!$H$16),IF($T187&lt;=0.005,99999,'Debt Snowball Calculator'!$H$17),IF($W187&lt;=0.005,99999,'Debt Snowball Calculator'!$H$18),IF($Z187&lt;=0.005,99999,'Debt Snowball Calculator'!$H$19),IF($AC187&lt;=0.005,99999,'Debt Snowball Calculator'!$H$20),IF($AF187&lt;=0.005,99999,'Debt Snowball Calculator'!$H$21),IF($AI187&lt;=0.005,99999,'Debt Snowball Calculator'!$H$22)))</f>
        <v/>
      </c>
      <c r="E188" s="17" t="str">
        <f aca="false">IF($A188="","",IF($D188&gt;=99999,"— All Paid Off —",INDEX('Debt Snowball Calculator'!$C$13:$C$22,MATCH($D188,'Debt Snowball Calculator'!$H$13:$H$22,0))))</f>
        <v/>
      </c>
      <c r="F188" s="44" t="str">
        <f aca="false">IF($A188="","",IF($H187&lt;=0.005,0,MIN('Debt Snowball Calculator'!$F$13,$H187+G188)+IF('Debt Snowball Calculator'!$H$13=$D188,MIN($C188,MAX($H187-(MIN('Debt Snowball Calculator'!$F$13,$H187+G188)-G188),0)),0)))</f>
        <v/>
      </c>
      <c r="G188" s="44" t="str">
        <f aca="false">IF($A188="","",$H187*('Debt Snowball Calculator'!$E$13/12))</f>
        <v/>
      </c>
      <c r="H188" s="44" t="str">
        <f aca="false">IF($A188="","",MAX($H187-(F188-G188),0))</f>
        <v/>
      </c>
      <c r="I188" s="44" t="str">
        <f aca="false">IF($A188="","",IF($K187&lt;=0.005,0,MIN('Debt Snowball Calculator'!$F$14,$K187+J188)+IF('Debt Snowball Calculator'!$H$14=$D188,MIN($C188,MAX($K187-(MIN('Debt Snowball Calculator'!$F$14,$K187+J188)-J188),0)),0)))</f>
        <v/>
      </c>
      <c r="J188" s="44" t="str">
        <f aca="false">IF($A188="","",$K187*('Debt Snowball Calculator'!$E$14/12))</f>
        <v/>
      </c>
      <c r="K188" s="44" t="str">
        <f aca="false">IF($A188="","",MAX($K187-(I188-J188),0))</f>
        <v/>
      </c>
      <c r="L188" s="44" t="str">
        <f aca="false">IF($A188="","",IF($N187&lt;=0.005,0,MIN('Debt Snowball Calculator'!$F$15,$N187+M188)+IF('Debt Snowball Calculator'!$H$15=$D188,MIN($C188,MAX($N187-(MIN('Debt Snowball Calculator'!$F$15,$N187+M188)-M188),0)),0)))</f>
        <v/>
      </c>
      <c r="M188" s="44" t="str">
        <f aca="false">IF($A188="","",$N187*('Debt Snowball Calculator'!$E$15/12))</f>
        <v/>
      </c>
      <c r="N188" s="44" t="str">
        <f aca="false">IF($A188="","",MAX($N187-(L188-M188),0))</f>
        <v/>
      </c>
      <c r="O188" s="44" t="str">
        <f aca="false">IF($A188="","",IF($Q187&lt;=0.005,0,MIN('Debt Snowball Calculator'!$F$16,$Q187+P188)+IF('Debt Snowball Calculator'!$H$16=$D188,MIN($C188,MAX($Q187-(MIN('Debt Snowball Calculator'!$F$16,$Q187+P188)-P188),0)),0)))</f>
        <v/>
      </c>
      <c r="P188" s="44" t="str">
        <f aca="false">IF($A188="","",$Q187*('Debt Snowball Calculator'!$E$16/12))</f>
        <v/>
      </c>
      <c r="Q188" s="44" t="str">
        <f aca="false">IF($A188="","",MAX($Q187-(O188-P188),0))</f>
        <v/>
      </c>
      <c r="R188" s="44" t="str">
        <f aca="false">IF($A188="","",IF($T187&lt;=0.005,0,MIN('Debt Snowball Calculator'!$F$17,$T187+S188)+IF('Debt Snowball Calculator'!$H$17=$D188,MIN($C188,MAX($T187-(MIN('Debt Snowball Calculator'!$F$17,$T187+S188)-S188),0)),0)))</f>
        <v/>
      </c>
      <c r="S188" s="44" t="str">
        <f aca="false">IF($A188="","",$T187*('Debt Snowball Calculator'!$E$17/12))</f>
        <v/>
      </c>
      <c r="T188" s="44" t="str">
        <f aca="false">IF($A188="","",MAX($T187-(R188-S188),0))</f>
        <v/>
      </c>
      <c r="U188" s="44" t="str">
        <f aca="false">IF($A188="","",IF($W187&lt;=0.005,0,MIN('Debt Snowball Calculator'!$F$18,$W187+V188)+IF('Debt Snowball Calculator'!$H$18=$D188,MIN($C188,MAX($W187-(MIN('Debt Snowball Calculator'!$F$18,$W187+V188)-V188),0)),0)))</f>
        <v/>
      </c>
      <c r="V188" s="44" t="str">
        <f aca="false">IF($A188="","",$W187*('Debt Snowball Calculator'!$E$18/12))</f>
        <v/>
      </c>
      <c r="W188" s="44" t="str">
        <f aca="false">IF($A188="","",MAX($W187-(U188-V188),0))</f>
        <v/>
      </c>
      <c r="X188" s="44" t="str">
        <f aca="false">IF($A188="","",IF($Z187&lt;=0.005,0,MIN('Debt Snowball Calculator'!$F$19,$Z187+Y188)+IF('Debt Snowball Calculator'!$H$19=$D188,MIN($C188,MAX($Z187-(MIN('Debt Snowball Calculator'!$F$19,$Z187+Y188)-Y188),0)),0)))</f>
        <v/>
      </c>
      <c r="Y188" s="44" t="str">
        <f aca="false">IF($A188="","",$Z187*('Debt Snowball Calculator'!$E$19/12))</f>
        <v/>
      </c>
      <c r="Z188" s="44" t="str">
        <f aca="false">IF($A188="","",MAX($Z187-(X188-Y188),0))</f>
        <v/>
      </c>
      <c r="AA188" s="44" t="str">
        <f aca="false">IF($A188="","",IF($AC187&lt;=0.005,0,MIN('Debt Snowball Calculator'!$F$20,$AC187+AB188)+IF('Debt Snowball Calculator'!$H$20=$D188,MIN($C188,MAX($AC187-(MIN('Debt Snowball Calculator'!$F$20,$AC187+AB188)-AB188),0)),0)))</f>
        <v/>
      </c>
      <c r="AB188" s="44" t="str">
        <f aca="false">IF($A188="","",$AC187*('Debt Snowball Calculator'!$E$20/12))</f>
        <v/>
      </c>
      <c r="AC188" s="44" t="str">
        <f aca="false">IF($A188="","",MAX($AC187-(AA188-AB188),0))</f>
        <v/>
      </c>
      <c r="AD188" s="44" t="str">
        <f aca="false">IF($A188="","",IF($AF187&lt;=0.005,0,MIN('Debt Snowball Calculator'!$F$21,$AF187+AE188)+IF('Debt Snowball Calculator'!$H$21=$D188,MIN($C188,MAX($AF187-(MIN('Debt Snowball Calculator'!$F$21,$AF187+AE188)-AE188),0)),0)))</f>
        <v/>
      </c>
      <c r="AE188" s="44" t="str">
        <f aca="false">IF($A188="","",$AF187*('Debt Snowball Calculator'!$E$21/12))</f>
        <v/>
      </c>
      <c r="AF188" s="44" t="str">
        <f aca="false">IF($A188="","",MAX($AF187-(AD188-AE188),0))</f>
        <v/>
      </c>
      <c r="AG188" s="44" t="str">
        <f aca="false">IF($A188="","",IF($AI187&lt;=0.005,0,MIN('Debt Snowball Calculator'!$F$22,$AI187+AH188)+IF('Debt Snowball Calculator'!$H$22=$D188,MIN($C188,MAX($AI187-(MIN('Debt Snowball Calculator'!$F$22,$AI187+AH188)-AH188),0)),0)))</f>
        <v/>
      </c>
      <c r="AH188" s="44" t="str">
        <f aca="false">IF($A188="","",$AI187*('Debt Snowball Calculator'!$E$22/12))</f>
        <v/>
      </c>
      <c r="AI188" s="44" t="str">
        <f aca="false">IF($A188="","",MAX($AI187-(AG188-AH188),0))</f>
        <v/>
      </c>
      <c r="AJ188" s="44" t="str">
        <f aca="false">IF($A188="","",F188+I188+L188+O188+R188+U188+X188+AA188+AD188+AG188)</f>
        <v/>
      </c>
      <c r="AK188" s="44" t="str">
        <f aca="false">IF($A188="","",G188+J188+M188+P188+S188+V188+Y188+AB188+AE188+AH188)</f>
        <v/>
      </c>
      <c r="AL188" s="44" t="str">
        <f aca="false">IF($A188="","",H188+K188+N188+Q188+T188+W188+Z188+AC188+AF188+AI188)</f>
        <v/>
      </c>
    </row>
    <row r="189" customFormat="false" ht="15" hidden="false" customHeight="false" outlineLevel="0" collapsed="false">
      <c r="A189" s="36" t="str">
        <f aca="false">IF($A188="","",IF(AND(ISNUMBER($AL188),$AL188&gt;0.005),$A188+1,""))</f>
        <v/>
      </c>
      <c r="B189" s="37" t="str">
        <f aca="false">IF($A189="","",EDATE('Debt Snowball Calculator'!$C$8,$A189-1))</f>
        <v/>
      </c>
      <c r="C189" s="43" t="str">
        <f aca="false">IF($A189="","",'Debt Snowball Calculator'!$C$7+IF($H188&lt;=0.005,'Debt Snowball Calculator'!$F$13,0)+IF($K188&lt;=0.005,'Debt Snowball Calculator'!$F$14,0)+IF($N188&lt;=0.005,'Debt Snowball Calculator'!$F$15,0)+IF($Q188&lt;=0.005,'Debt Snowball Calculator'!$F$16,0)+IF($T188&lt;=0.005,'Debt Snowball Calculator'!$F$17,0)+IF($W188&lt;=0.005,'Debt Snowball Calculator'!$F$18,0)+IF($Z188&lt;=0.005,'Debt Snowball Calculator'!$F$19,0)+IF($AC188&lt;=0.005,'Debt Snowball Calculator'!$F$20,0)+IF($AF188&lt;=0.005,'Debt Snowball Calculator'!$F$21,0)+IF($AI188&lt;=0.005,'Debt Snowball Calculator'!$F$22,0))</f>
        <v/>
      </c>
      <c r="D189" s="36" t="str">
        <f aca="false">IF($A189="","",MIN(IF($H188&lt;=0.005,99999,'Debt Snowball Calculator'!$H$13),IF($K188&lt;=0.005,99999,'Debt Snowball Calculator'!$H$14),IF($N188&lt;=0.005,99999,'Debt Snowball Calculator'!$H$15),IF($Q188&lt;=0.005,99999,'Debt Snowball Calculator'!$H$16),IF($T188&lt;=0.005,99999,'Debt Snowball Calculator'!$H$17),IF($W188&lt;=0.005,99999,'Debt Snowball Calculator'!$H$18),IF($Z188&lt;=0.005,99999,'Debt Snowball Calculator'!$H$19),IF($AC188&lt;=0.005,99999,'Debt Snowball Calculator'!$H$20),IF($AF188&lt;=0.005,99999,'Debt Snowball Calculator'!$H$21),IF($AI188&lt;=0.005,99999,'Debt Snowball Calculator'!$H$22)))</f>
        <v/>
      </c>
      <c r="E189" s="10" t="str">
        <f aca="false">IF($A189="","",IF($D189&gt;=99999,"— All Paid Off —",INDEX('Debt Snowball Calculator'!$C$13:$C$22,MATCH($D189,'Debt Snowball Calculator'!$H$13:$H$22,0))))</f>
        <v/>
      </c>
      <c r="F189" s="43" t="str">
        <f aca="false">IF($A189="","",IF($H188&lt;=0.005,0,MIN('Debt Snowball Calculator'!$F$13,$H188+G189)+IF('Debt Snowball Calculator'!$H$13=$D189,MIN($C189,MAX($H188-(MIN('Debt Snowball Calculator'!$F$13,$H188+G189)-G189),0)),0)))</f>
        <v/>
      </c>
      <c r="G189" s="43" t="str">
        <f aca="false">IF($A189="","",$H188*('Debt Snowball Calculator'!$E$13/12))</f>
        <v/>
      </c>
      <c r="H189" s="43" t="str">
        <f aca="false">IF($A189="","",MAX($H188-(F189-G189),0))</f>
        <v/>
      </c>
      <c r="I189" s="43" t="str">
        <f aca="false">IF($A189="","",IF($K188&lt;=0.005,0,MIN('Debt Snowball Calculator'!$F$14,$K188+J189)+IF('Debt Snowball Calculator'!$H$14=$D189,MIN($C189,MAX($K188-(MIN('Debt Snowball Calculator'!$F$14,$K188+J189)-J189),0)),0)))</f>
        <v/>
      </c>
      <c r="J189" s="43" t="str">
        <f aca="false">IF($A189="","",$K188*('Debt Snowball Calculator'!$E$14/12))</f>
        <v/>
      </c>
      <c r="K189" s="43" t="str">
        <f aca="false">IF($A189="","",MAX($K188-(I189-J189),0))</f>
        <v/>
      </c>
      <c r="L189" s="43" t="str">
        <f aca="false">IF($A189="","",IF($N188&lt;=0.005,0,MIN('Debt Snowball Calculator'!$F$15,$N188+M189)+IF('Debt Snowball Calculator'!$H$15=$D189,MIN($C189,MAX($N188-(MIN('Debt Snowball Calculator'!$F$15,$N188+M189)-M189),0)),0)))</f>
        <v/>
      </c>
      <c r="M189" s="43" t="str">
        <f aca="false">IF($A189="","",$N188*('Debt Snowball Calculator'!$E$15/12))</f>
        <v/>
      </c>
      <c r="N189" s="43" t="str">
        <f aca="false">IF($A189="","",MAX($N188-(L189-M189),0))</f>
        <v/>
      </c>
      <c r="O189" s="43" t="str">
        <f aca="false">IF($A189="","",IF($Q188&lt;=0.005,0,MIN('Debt Snowball Calculator'!$F$16,$Q188+P189)+IF('Debt Snowball Calculator'!$H$16=$D189,MIN($C189,MAX($Q188-(MIN('Debt Snowball Calculator'!$F$16,$Q188+P189)-P189),0)),0)))</f>
        <v/>
      </c>
      <c r="P189" s="43" t="str">
        <f aca="false">IF($A189="","",$Q188*('Debt Snowball Calculator'!$E$16/12))</f>
        <v/>
      </c>
      <c r="Q189" s="43" t="str">
        <f aca="false">IF($A189="","",MAX($Q188-(O189-P189),0))</f>
        <v/>
      </c>
      <c r="R189" s="43" t="str">
        <f aca="false">IF($A189="","",IF($T188&lt;=0.005,0,MIN('Debt Snowball Calculator'!$F$17,$T188+S189)+IF('Debt Snowball Calculator'!$H$17=$D189,MIN($C189,MAX($T188-(MIN('Debt Snowball Calculator'!$F$17,$T188+S189)-S189),0)),0)))</f>
        <v/>
      </c>
      <c r="S189" s="43" t="str">
        <f aca="false">IF($A189="","",$T188*('Debt Snowball Calculator'!$E$17/12))</f>
        <v/>
      </c>
      <c r="T189" s="43" t="str">
        <f aca="false">IF($A189="","",MAX($T188-(R189-S189),0))</f>
        <v/>
      </c>
      <c r="U189" s="43" t="str">
        <f aca="false">IF($A189="","",IF($W188&lt;=0.005,0,MIN('Debt Snowball Calculator'!$F$18,$W188+V189)+IF('Debt Snowball Calculator'!$H$18=$D189,MIN($C189,MAX($W188-(MIN('Debt Snowball Calculator'!$F$18,$W188+V189)-V189),0)),0)))</f>
        <v/>
      </c>
      <c r="V189" s="43" t="str">
        <f aca="false">IF($A189="","",$W188*('Debt Snowball Calculator'!$E$18/12))</f>
        <v/>
      </c>
      <c r="W189" s="43" t="str">
        <f aca="false">IF($A189="","",MAX($W188-(U189-V189),0))</f>
        <v/>
      </c>
      <c r="X189" s="43" t="str">
        <f aca="false">IF($A189="","",IF($Z188&lt;=0.005,0,MIN('Debt Snowball Calculator'!$F$19,$Z188+Y189)+IF('Debt Snowball Calculator'!$H$19=$D189,MIN($C189,MAX($Z188-(MIN('Debt Snowball Calculator'!$F$19,$Z188+Y189)-Y189),0)),0)))</f>
        <v/>
      </c>
      <c r="Y189" s="43" t="str">
        <f aca="false">IF($A189="","",$Z188*('Debt Snowball Calculator'!$E$19/12))</f>
        <v/>
      </c>
      <c r="Z189" s="43" t="str">
        <f aca="false">IF($A189="","",MAX($Z188-(X189-Y189),0))</f>
        <v/>
      </c>
      <c r="AA189" s="43" t="str">
        <f aca="false">IF($A189="","",IF($AC188&lt;=0.005,0,MIN('Debt Snowball Calculator'!$F$20,$AC188+AB189)+IF('Debt Snowball Calculator'!$H$20=$D189,MIN($C189,MAX($AC188-(MIN('Debt Snowball Calculator'!$F$20,$AC188+AB189)-AB189),0)),0)))</f>
        <v/>
      </c>
      <c r="AB189" s="43" t="str">
        <f aca="false">IF($A189="","",$AC188*('Debt Snowball Calculator'!$E$20/12))</f>
        <v/>
      </c>
      <c r="AC189" s="43" t="str">
        <f aca="false">IF($A189="","",MAX($AC188-(AA189-AB189),0))</f>
        <v/>
      </c>
      <c r="AD189" s="43" t="str">
        <f aca="false">IF($A189="","",IF($AF188&lt;=0.005,0,MIN('Debt Snowball Calculator'!$F$21,$AF188+AE189)+IF('Debt Snowball Calculator'!$H$21=$D189,MIN($C189,MAX($AF188-(MIN('Debt Snowball Calculator'!$F$21,$AF188+AE189)-AE189),0)),0)))</f>
        <v/>
      </c>
      <c r="AE189" s="43" t="str">
        <f aca="false">IF($A189="","",$AF188*('Debt Snowball Calculator'!$E$21/12))</f>
        <v/>
      </c>
      <c r="AF189" s="43" t="str">
        <f aca="false">IF($A189="","",MAX($AF188-(AD189-AE189),0))</f>
        <v/>
      </c>
      <c r="AG189" s="43" t="str">
        <f aca="false">IF($A189="","",IF($AI188&lt;=0.005,0,MIN('Debt Snowball Calculator'!$F$22,$AI188+AH189)+IF('Debt Snowball Calculator'!$H$22=$D189,MIN($C189,MAX($AI188-(MIN('Debt Snowball Calculator'!$F$22,$AI188+AH189)-AH189),0)),0)))</f>
        <v/>
      </c>
      <c r="AH189" s="43" t="str">
        <f aca="false">IF($A189="","",$AI188*('Debt Snowball Calculator'!$E$22/12))</f>
        <v/>
      </c>
      <c r="AI189" s="43" t="str">
        <f aca="false">IF($A189="","",MAX($AI188-(AG189-AH189),0))</f>
        <v/>
      </c>
      <c r="AJ189" s="43" t="str">
        <f aca="false">IF($A189="","",F189+I189+L189+O189+R189+U189+X189+AA189+AD189+AG189)</f>
        <v/>
      </c>
      <c r="AK189" s="43" t="str">
        <f aca="false">IF($A189="","",G189+J189+M189+P189+S189+V189+Y189+AB189+AE189+AH189)</f>
        <v/>
      </c>
      <c r="AL189" s="43" t="str">
        <f aca="false">IF($A189="","",H189+K189+N189+Q189+T189+W189+Z189+AC189+AF189+AI189)</f>
        <v/>
      </c>
    </row>
    <row r="190" customFormat="false" ht="15" hidden="false" customHeight="false" outlineLevel="0" collapsed="false">
      <c r="A190" s="39" t="str">
        <f aca="false">IF($A189="","",IF(AND(ISNUMBER($AL189),$AL189&gt;0.005),$A189+1,""))</f>
        <v/>
      </c>
      <c r="B190" s="40" t="str">
        <f aca="false">IF($A190="","",EDATE('Debt Snowball Calculator'!$C$8,$A190-1))</f>
        <v/>
      </c>
      <c r="C190" s="44" t="str">
        <f aca="false">IF($A190="","",'Debt Snowball Calculator'!$C$7+IF($H189&lt;=0.005,'Debt Snowball Calculator'!$F$13,0)+IF($K189&lt;=0.005,'Debt Snowball Calculator'!$F$14,0)+IF($N189&lt;=0.005,'Debt Snowball Calculator'!$F$15,0)+IF($Q189&lt;=0.005,'Debt Snowball Calculator'!$F$16,0)+IF($T189&lt;=0.005,'Debt Snowball Calculator'!$F$17,0)+IF($W189&lt;=0.005,'Debt Snowball Calculator'!$F$18,0)+IF($Z189&lt;=0.005,'Debt Snowball Calculator'!$F$19,0)+IF($AC189&lt;=0.005,'Debt Snowball Calculator'!$F$20,0)+IF($AF189&lt;=0.005,'Debt Snowball Calculator'!$F$21,0)+IF($AI189&lt;=0.005,'Debt Snowball Calculator'!$F$22,0))</f>
        <v/>
      </c>
      <c r="D190" s="39" t="str">
        <f aca="false">IF($A190="","",MIN(IF($H189&lt;=0.005,99999,'Debt Snowball Calculator'!$H$13),IF($K189&lt;=0.005,99999,'Debt Snowball Calculator'!$H$14),IF($N189&lt;=0.005,99999,'Debt Snowball Calculator'!$H$15),IF($Q189&lt;=0.005,99999,'Debt Snowball Calculator'!$H$16),IF($T189&lt;=0.005,99999,'Debt Snowball Calculator'!$H$17),IF($W189&lt;=0.005,99999,'Debt Snowball Calculator'!$H$18),IF($Z189&lt;=0.005,99999,'Debt Snowball Calculator'!$H$19),IF($AC189&lt;=0.005,99999,'Debt Snowball Calculator'!$H$20),IF($AF189&lt;=0.005,99999,'Debt Snowball Calculator'!$H$21),IF($AI189&lt;=0.005,99999,'Debt Snowball Calculator'!$H$22)))</f>
        <v/>
      </c>
      <c r="E190" s="17" t="str">
        <f aca="false">IF($A190="","",IF($D190&gt;=99999,"— All Paid Off —",INDEX('Debt Snowball Calculator'!$C$13:$C$22,MATCH($D190,'Debt Snowball Calculator'!$H$13:$H$22,0))))</f>
        <v/>
      </c>
      <c r="F190" s="44" t="str">
        <f aca="false">IF($A190="","",IF($H189&lt;=0.005,0,MIN('Debt Snowball Calculator'!$F$13,$H189+G190)+IF('Debt Snowball Calculator'!$H$13=$D190,MIN($C190,MAX($H189-(MIN('Debt Snowball Calculator'!$F$13,$H189+G190)-G190),0)),0)))</f>
        <v/>
      </c>
      <c r="G190" s="44" t="str">
        <f aca="false">IF($A190="","",$H189*('Debt Snowball Calculator'!$E$13/12))</f>
        <v/>
      </c>
      <c r="H190" s="44" t="str">
        <f aca="false">IF($A190="","",MAX($H189-(F190-G190),0))</f>
        <v/>
      </c>
      <c r="I190" s="44" t="str">
        <f aca="false">IF($A190="","",IF($K189&lt;=0.005,0,MIN('Debt Snowball Calculator'!$F$14,$K189+J190)+IF('Debt Snowball Calculator'!$H$14=$D190,MIN($C190,MAX($K189-(MIN('Debt Snowball Calculator'!$F$14,$K189+J190)-J190),0)),0)))</f>
        <v/>
      </c>
      <c r="J190" s="44" t="str">
        <f aca="false">IF($A190="","",$K189*('Debt Snowball Calculator'!$E$14/12))</f>
        <v/>
      </c>
      <c r="K190" s="44" t="str">
        <f aca="false">IF($A190="","",MAX($K189-(I190-J190),0))</f>
        <v/>
      </c>
      <c r="L190" s="44" t="str">
        <f aca="false">IF($A190="","",IF($N189&lt;=0.005,0,MIN('Debt Snowball Calculator'!$F$15,$N189+M190)+IF('Debt Snowball Calculator'!$H$15=$D190,MIN($C190,MAX($N189-(MIN('Debt Snowball Calculator'!$F$15,$N189+M190)-M190),0)),0)))</f>
        <v/>
      </c>
      <c r="M190" s="44" t="str">
        <f aca="false">IF($A190="","",$N189*('Debt Snowball Calculator'!$E$15/12))</f>
        <v/>
      </c>
      <c r="N190" s="44" t="str">
        <f aca="false">IF($A190="","",MAX($N189-(L190-M190),0))</f>
        <v/>
      </c>
      <c r="O190" s="44" t="str">
        <f aca="false">IF($A190="","",IF($Q189&lt;=0.005,0,MIN('Debt Snowball Calculator'!$F$16,$Q189+P190)+IF('Debt Snowball Calculator'!$H$16=$D190,MIN($C190,MAX($Q189-(MIN('Debt Snowball Calculator'!$F$16,$Q189+P190)-P190),0)),0)))</f>
        <v/>
      </c>
      <c r="P190" s="44" t="str">
        <f aca="false">IF($A190="","",$Q189*('Debt Snowball Calculator'!$E$16/12))</f>
        <v/>
      </c>
      <c r="Q190" s="44" t="str">
        <f aca="false">IF($A190="","",MAX($Q189-(O190-P190),0))</f>
        <v/>
      </c>
      <c r="R190" s="44" t="str">
        <f aca="false">IF($A190="","",IF($T189&lt;=0.005,0,MIN('Debt Snowball Calculator'!$F$17,$T189+S190)+IF('Debt Snowball Calculator'!$H$17=$D190,MIN($C190,MAX($T189-(MIN('Debt Snowball Calculator'!$F$17,$T189+S190)-S190),0)),0)))</f>
        <v/>
      </c>
      <c r="S190" s="44" t="str">
        <f aca="false">IF($A190="","",$T189*('Debt Snowball Calculator'!$E$17/12))</f>
        <v/>
      </c>
      <c r="T190" s="44" t="str">
        <f aca="false">IF($A190="","",MAX($T189-(R190-S190),0))</f>
        <v/>
      </c>
      <c r="U190" s="44" t="str">
        <f aca="false">IF($A190="","",IF($W189&lt;=0.005,0,MIN('Debt Snowball Calculator'!$F$18,$W189+V190)+IF('Debt Snowball Calculator'!$H$18=$D190,MIN($C190,MAX($W189-(MIN('Debt Snowball Calculator'!$F$18,$W189+V190)-V190),0)),0)))</f>
        <v/>
      </c>
      <c r="V190" s="44" t="str">
        <f aca="false">IF($A190="","",$W189*('Debt Snowball Calculator'!$E$18/12))</f>
        <v/>
      </c>
      <c r="W190" s="44" t="str">
        <f aca="false">IF($A190="","",MAX($W189-(U190-V190),0))</f>
        <v/>
      </c>
      <c r="X190" s="44" t="str">
        <f aca="false">IF($A190="","",IF($Z189&lt;=0.005,0,MIN('Debt Snowball Calculator'!$F$19,$Z189+Y190)+IF('Debt Snowball Calculator'!$H$19=$D190,MIN($C190,MAX($Z189-(MIN('Debt Snowball Calculator'!$F$19,$Z189+Y190)-Y190),0)),0)))</f>
        <v/>
      </c>
      <c r="Y190" s="44" t="str">
        <f aca="false">IF($A190="","",$Z189*('Debt Snowball Calculator'!$E$19/12))</f>
        <v/>
      </c>
      <c r="Z190" s="44" t="str">
        <f aca="false">IF($A190="","",MAX($Z189-(X190-Y190),0))</f>
        <v/>
      </c>
      <c r="AA190" s="44" t="str">
        <f aca="false">IF($A190="","",IF($AC189&lt;=0.005,0,MIN('Debt Snowball Calculator'!$F$20,$AC189+AB190)+IF('Debt Snowball Calculator'!$H$20=$D190,MIN($C190,MAX($AC189-(MIN('Debt Snowball Calculator'!$F$20,$AC189+AB190)-AB190),0)),0)))</f>
        <v/>
      </c>
      <c r="AB190" s="44" t="str">
        <f aca="false">IF($A190="","",$AC189*('Debt Snowball Calculator'!$E$20/12))</f>
        <v/>
      </c>
      <c r="AC190" s="44" t="str">
        <f aca="false">IF($A190="","",MAX($AC189-(AA190-AB190),0))</f>
        <v/>
      </c>
      <c r="AD190" s="44" t="str">
        <f aca="false">IF($A190="","",IF($AF189&lt;=0.005,0,MIN('Debt Snowball Calculator'!$F$21,$AF189+AE190)+IF('Debt Snowball Calculator'!$H$21=$D190,MIN($C190,MAX($AF189-(MIN('Debt Snowball Calculator'!$F$21,$AF189+AE190)-AE190),0)),0)))</f>
        <v/>
      </c>
      <c r="AE190" s="44" t="str">
        <f aca="false">IF($A190="","",$AF189*('Debt Snowball Calculator'!$E$21/12))</f>
        <v/>
      </c>
      <c r="AF190" s="44" t="str">
        <f aca="false">IF($A190="","",MAX($AF189-(AD190-AE190),0))</f>
        <v/>
      </c>
      <c r="AG190" s="44" t="str">
        <f aca="false">IF($A190="","",IF($AI189&lt;=0.005,0,MIN('Debt Snowball Calculator'!$F$22,$AI189+AH190)+IF('Debt Snowball Calculator'!$H$22=$D190,MIN($C190,MAX($AI189-(MIN('Debt Snowball Calculator'!$F$22,$AI189+AH190)-AH190),0)),0)))</f>
        <v/>
      </c>
      <c r="AH190" s="44" t="str">
        <f aca="false">IF($A190="","",$AI189*('Debt Snowball Calculator'!$E$22/12))</f>
        <v/>
      </c>
      <c r="AI190" s="44" t="str">
        <f aca="false">IF($A190="","",MAX($AI189-(AG190-AH190),0))</f>
        <v/>
      </c>
      <c r="AJ190" s="44" t="str">
        <f aca="false">IF($A190="","",F190+I190+L190+O190+R190+U190+X190+AA190+AD190+AG190)</f>
        <v/>
      </c>
      <c r="AK190" s="44" t="str">
        <f aca="false">IF($A190="","",G190+J190+M190+P190+S190+V190+Y190+AB190+AE190+AH190)</f>
        <v/>
      </c>
      <c r="AL190" s="44" t="str">
        <f aca="false">IF($A190="","",H190+K190+N190+Q190+T190+W190+Z190+AC190+AF190+AI190)</f>
        <v/>
      </c>
    </row>
    <row r="191" customFormat="false" ht="15" hidden="false" customHeight="false" outlineLevel="0" collapsed="false">
      <c r="A191" s="36" t="str">
        <f aca="false">IF($A190="","",IF(AND(ISNUMBER($AL190),$AL190&gt;0.005),$A190+1,""))</f>
        <v/>
      </c>
      <c r="B191" s="37" t="str">
        <f aca="false">IF($A191="","",EDATE('Debt Snowball Calculator'!$C$8,$A191-1))</f>
        <v/>
      </c>
      <c r="C191" s="43" t="str">
        <f aca="false">IF($A191="","",'Debt Snowball Calculator'!$C$7+IF($H190&lt;=0.005,'Debt Snowball Calculator'!$F$13,0)+IF($K190&lt;=0.005,'Debt Snowball Calculator'!$F$14,0)+IF($N190&lt;=0.005,'Debt Snowball Calculator'!$F$15,0)+IF($Q190&lt;=0.005,'Debt Snowball Calculator'!$F$16,0)+IF($T190&lt;=0.005,'Debt Snowball Calculator'!$F$17,0)+IF($W190&lt;=0.005,'Debt Snowball Calculator'!$F$18,0)+IF($Z190&lt;=0.005,'Debt Snowball Calculator'!$F$19,0)+IF($AC190&lt;=0.005,'Debt Snowball Calculator'!$F$20,0)+IF($AF190&lt;=0.005,'Debt Snowball Calculator'!$F$21,0)+IF($AI190&lt;=0.005,'Debt Snowball Calculator'!$F$22,0))</f>
        <v/>
      </c>
      <c r="D191" s="36" t="str">
        <f aca="false">IF($A191="","",MIN(IF($H190&lt;=0.005,99999,'Debt Snowball Calculator'!$H$13),IF($K190&lt;=0.005,99999,'Debt Snowball Calculator'!$H$14),IF($N190&lt;=0.005,99999,'Debt Snowball Calculator'!$H$15),IF($Q190&lt;=0.005,99999,'Debt Snowball Calculator'!$H$16),IF($T190&lt;=0.005,99999,'Debt Snowball Calculator'!$H$17),IF($W190&lt;=0.005,99999,'Debt Snowball Calculator'!$H$18),IF($Z190&lt;=0.005,99999,'Debt Snowball Calculator'!$H$19),IF($AC190&lt;=0.005,99999,'Debt Snowball Calculator'!$H$20),IF($AF190&lt;=0.005,99999,'Debt Snowball Calculator'!$H$21),IF($AI190&lt;=0.005,99999,'Debt Snowball Calculator'!$H$22)))</f>
        <v/>
      </c>
      <c r="E191" s="10" t="str">
        <f aca="false">IF($A191="","",IF($D191&gt;=99999,"— All Paid Off —",INDEX('Debt Snowball Calculator'!$C$13:$C$22,MATCH($D191,'Debt Snowball Calculator'!$H$13:$H$22,0))))</f>
        <v/>
      </c>
      <c r="F191" s="43" t="str">
        <f aca="false">IF($A191="","",IF($H190&lt;=0.005,0,MIN('Debt Snowball Calculator'!$F$13,$H190+G191)+IF('Debt Snowball Calculator'!$H$13=$D191,MIN($C191,MAX($H190-(MIN('Debt Snowball Calculator'!$F$13,$H190+G191)-G191),0)),0)))</f>
        <v/>
      </c>
      <c r="G191" s="43" t="str">
        <f aca="false">IF($A191="","",$H190*('Debt Snowball Calculator'!$E$13/12))</f>
        <v/>
      </c>
      <c r="H191" s="43" t="str">
        <f aca="false">IF($A191="","",MAX($H190-(F191-G191),0))</f>
        <v/>
      </c>
      <c r="I191" s="43" t="str">
        <f aca="false">IF($A191="","",IF($K190&lt;=0.005,0,MIN('Debt Snowball Calculator'!$F$14,$K190+J191)+IF('Debt Snowball Calculator'!$H$14=$D191,MIN($C191,MAX($K190-(MIN('Debt Snowball Calculator'!$F$14,$K190+J191)-J191),0)),0)))</f>
        <v/>
      </c>
      <c r="J191" s="43" t="str">
        <f aca="false">IF($A191="","",$K190*('Debt Snowball Calculator'!$E$14/12))</f>
        <v/>
      </c>
      <c r="K191" s="43" t="str">
        <f aca="false">IF($A191="","",MAX($K190-(I191-J191),0))</f>
        <v/>
      </c>
      <c r="L191" s="43" t="str">
        <f aca="false">IF($A191="","",IF($N190&lt;=0.005,0,MIN('Debt Snowball Calculator'!$F$15,$N190+M191)+IF('Debt Snowball Calculator'!$H$15=$D191,MIN($C191,MAX($N190-(MIN('Debt Snowball Calculator'!$F$15,$N190+M191)-M191),0)),0)))</f>
        <v/>
      </c>
      <c r="M191" s="43" t="str">
        <f aca="false">IF($A191="","",$N190*('Debt Snowball Calculator'!$E$15/12))</f>
        <v/>
      </c>
      <c r="N191" s="43" t="str">
        <f aca="false">IF($A191="","",MAX($N190-(L191-M191),0))</f>
        <v/>
      </c>
      <c r="O191" s="43" t="str">
        <f aca="false">IF($A191="","",IF($Q190&lt;=0.005,0,MIN('Debt Snowball Calculator'!$F$16,$Q190+P191)+IF('Debt Snowball Calculator'!$H$16=$D191,MIN($C191,MAX($Q190-(MIN('Debt Snowball Calculator'!$F$16,$Q190+P191)-P191),0)),0)))</f>
        <v/>
      </c>
      <c r="P191" s="43" t="str">
        <f aca="false">IF($A191="","",$Q190*('Debt Snowball Calculator'!$E$16/12))</f>
        <v/>
      </c>
      <c r="Q191" s="43" t="str">
        <f aca="false">IF($A191="","",MAX($Q190-(O191-P191),0))</f>
        <v/>
      </c>
      <c r="R191" s="43" t="str">
        <f aca="false">IF($A191="","",IF($T190&lt;=0.005,0,MIN('Debt Snowball Calculator'!$F$17,$T190+S191)+IF('Debt Snowball Calculator'!$H$17=$D191,MIN($C191,MAX($T190-(MIN('Debt Snowball Calculator'!$F$17,$T190+S191)-S191),0)),0)))</f>
        <v/>
      </c>
      <c r="S191" s="43" t="str">
        <f aca="false">IF($A191="","",$T190*('Debt Snowball Calculator'!$E$17/12))</f>
        <v/>
      </c>
      <c r="T191" s="43" t="str">
        <f aca="false">IF($A191="","",MAX($T190-(R191-S191),0))</f>
        <v/>
      </c>
      <c r="U191" s="43" t="str">
        <f aca="false">IF($A191="","",IF($W190&lt;=0.005,0,MIN('Debt Snowball Calculator'!$F$18,$W190+V191)+IF('Debt Snowball Calculator'!$H$18=$D191,MIN($C191,MAX($W190-(MIN('Debt Snowball Calculator'!$F$18,$W190+V191)-V191),0)),0)))</f>
        <v/>
      </c>
      <c r="V191" s="43" t="str">
        <f aca="false">IF($A191="","",$W190*('Debt Snowball Calculator'!$E$18/12))</f>
        <v/>
      </c>
      <c r="W191" s="43" t="str">
        <f aca="false">IF($A191="","",MAX($W190-(U191-V191),0))</f>
        <v/>
      </c>
      <c r="X191" s="43" t="str">
        <f aca="false">IF($A191="","",IF($Z190&lt;=0.005,0,MIN('Debt Snowball Calculator'!$F$19,$Z190+Y191)+IF('Debt Snowball Calculator'!$H$19=$D191,MIN($C191,MAX($Z190-(MIN('Debt Snowball Calculator'!$F$19,$Z190+Y191)-Y191),0)),0)))</f>
        <v/>
      </c>
      <c r="Y191" s="43" t="str">
        <f aca="false">IF($A191="","",$Z190*('Debt Snowball Calculator'!$E$19/12))</f>
        <v/>
      </c>
      <c r="Z191" s="43" t="str">
        <f aca="false">IF($A191="","",MAX($Z190-(X191-Y191),0))</f>
        <v/>
      </c>
      <c r="AA191" s="43" t="str">
        <f aca="false">IF($A191="","",IF($AC190&lt;=0.005,0,MIN('Debt Snowball Calculator'!$F$20,$AC190+AB191)+IF('Debt Snowball Calculator'!$H$20=$D191,MIN($C191,MAX($AC190-(MIN('Debt Snowball Calculator'!$F$20,$AC190+AB191)-AB191),0)),0)))</f>
        <v/>
      </c>
      <c r="AB191" s="43" t="str">
        <f aca="false">IF($A191="","",$AC190*('Debt Snowball Calculator'!$E$20/12))</f>
        <v/>
      </c>
      <c r="AC191" s="43" t="str">
        <f aca="false">IF($A191="","",MAX($AC190-(AA191-AB191),0))</f>
        <v/>
      </c>
      <c r="AD191" s="43" t="str">
        <f aca="false">IF($A191="","",IF($AF190&lt;=0.005,0,MIN('Debt Snowball Calculator'!$F$21,$AF190+AE191)+IF('Debt Snowball Calculator'!$H$21=$D191,MIN($C191,MAX($AF190-(MIN('Debt Snowball Calculator'!$F$21,$AF190+AE191)-AE191),0)),0)))</f>
        <v/>
      </c>
      <c r="AE191" s="43" t="str">
        <f aca="false">IF($A191="","",$AF190*('Debt Snowball Calculator'!$E$21/12))</f>
        <v/>
      </c>
      <c r="AF191" s="43" t="str">
        <f aca="false">IF($A191="","",MAX($AF190-(AD191-AE191),0))</f>
        <v/>
      </c>
      <c r="AG191" s="43" t="str">
        <f aca="false">IF($A191="","",IF($AI190&lt;=0.005,0,MIN('Debt Snowball Calculator'!$F$22,$AI190+AH191)+IF('Debt Snowball Calculator'!$H$22=$D191,MIN($C191,MAX($AI190-(MIN('Debt Snowball Calculator'!$F$22,$AI190+AH191)-AH191),0)),0)))</f>
        <v/>
      </c>
      <c r="AH191" s="43" t="str">
        <f aca="false">IF($A191="","",$AI190*('Debt Snowball Calculator'!$E$22/12))</f>
        <v/>
      </c>
      <c r="AI191" s="43" t="str">
        <f aca="false">IF($A191="","",MAX($AI190-(AG191-AH191),0))</f>
        <v/>
      </c>
      <c r="AJ191" s="43" t="str">
        <f aca="false">IF($A191="","",F191+I191+L191+O191+R191+U191+X191+AA191+AD191+AG191)</f>
        <v/>
      </c>
      <c r="AK191" s="43" t="str">
        <f aca="false">IF($A191="","",G191+J191+M191+P191+S191+V191+Y191+AB191+AE191+AH191)</f>
        <v/>
      </c>
      <c r="AL191" s="43" t="str">
        <f aca="false">IF($A191="","",H191+K191+N191+Q191+T191+W191+Z191+AC191+AF191+AI191)</f>
        <v/>
      </c>
    </row>
    <row r="192" customFormat="false" ht="15" hidden="false" customHeight="false" outlineLevel="0" collapsed="false">
      <c r="A192" s="39" t="str">
        <f aca="false">IF($A191="","",IF(AND(ISNUMBER($AL191),$AL191&gt;0.005),$A191+1,""))</f>
        <v/>
      </c>
      <c r="B192" s="40" t="str">
        <f aca="false">IF($A192="","",EDATE('Debt Snowball Calculator'!$C$8,$A192-1))</f>
        <v/>
      </c>
      <c r="C192" s="44" t="str">
        <f aca="false">IF($A192="","",'Debt Snowball Calculator'!$C$7+IF($H191&lt;=0.005,'Debt Snowball Calculator'!$F$13,0)+IF($K191&lt;=0.005,'Debt Snowball Calculator'!$F$14,0)+IF($N191&lt;=0.005,'Debt Snowball Calculator'!$F$15,0)+IF($Q191&lt;=0.005,'Debt Snowball Calculator'!$F$16,0)+IF($T191&lt;=0.005,'Debt Snowball Calculator'!$F$17,0)+IF($W191&lt;=0.005,'Debt Snowball Calculator'!$F$18,0)+IF($Z191&lt;=0.005,'Debt Snowball Calculator'!$F$19,0)+IF($AC191&lt;=0.005,'Debt Snowball Calculator'!$F$20,0)+IF($AF191&lt;=0.005,'Debt Snowball Calculator'!$F$21,0)+IF($AI191&lt;=0.005,'Debt Snowball Calculator'!$F$22,0))</f>
        <v/>
      </c>
      <c r="D192" s="39" t="str">
        <f aca="false">IF($A192="","",MIN(IF($H191&lt;=0.005,99999,'Debt Snowball Calculator'!$H$13),IF($K191&lt;=0.005,99999,'Debt Snowball Calculator'!$H$14),IF($N191&lt;=0.005,99999,'Debt Snowball Calculator'!$H$15),IF($Q191&lt;=0.005,99999,'Debt Snowball Calculator'!$H$16),IF($T191&lt;=0.005,99999,'Debt Snowball Calculator'!$H$17),IF($W191&lt;=0.005,99999,'Debt Snowball Calculator'!$H$18),IF($Z191&lt;=0.005,99999,'Debt Snowball Calculator'!$H$19),IF($AC191&lt;=0.005,99999,'Debt Snowball Calculator'!$H$20),IF($AF191&lt;=0.005,99999,'Debt Snowball Calculator'!$H$21),IF($AI191&lt;=0.005,99999,'Debt Snowball Calculator'!$H$22)))</f>
        <v/>
      </c>
      <c r="E192" s="17" t="str">
        <f aca="false">IF($A192="","",IF($D192&gt;=99999,"— All Paid Off —",INDEX('Debt Snowball Calculator'!$C$13:$C$22,MATCH($D192,'Debt Snowball Calculator'!$H$13:$H$22,0))))</f>
        <v/>
      </c>
      <c r="F192" s="44" t="str">
        <f aca="false">IF($A192="","",IF($H191&lt;=0.005,0,MIN('Debt Snowball Calculator'!$F$13,$H191+G192)+IF('Debt Snowball Calculator'!$H$13=$D192,MIN($C192,MAX($H191-(MIN('Debt Snowball Calculator'!$F$13,$H191+G192)-G192),0)),0)))</f>
        <v/>
      </c>
      <c r="G192" s="44" t="str">
        <f aca="false">IF($A192="","",$H191*('Debt Snowball Calculator'!$E$13/12))</f>
        <v/>
      </c>
      <c r="H192" s="44" t="str">
        <f aca="false">IF($A192="","",MAX($H191-(F192-G192),0))</f>
        <v/>
      </c>
      <c r="I192" s="44" t="str">
        <f aca="false">IF($A192="","",IF($K191&lt;=0.005,0,MIN('Debt Snowball Calculator'!$F$14,$K191+J192)+IF('Debt Snowball Calculator'!$H$14=$D192,MIN($C192,MAX($K191-(MIN('Debt Snowball Calculator'!$F$14,$K191+J192)-J192),0)),0)))</f>
        <v/>
      </c>
      <c r="J192" s="44" t="str">
        <f aca="false">IF($A192="","",$K191*('Debt Snowball Calculator'!$E$14/12))</f>
        <v/>
      </c>
      <c r="K192" s="44" t="str">
        <f aca="false">IF($A192="","",MAX($K191-(I192-J192),0))</f>
        <v/>
      </c>
      <c r="L192" s="44" t="str">
        <f aca="false">IF($A192="","",IF($N191&lt;=0.005,0,MIN('Debt Snowball Calculator'!$F$15,$N191+M192)+IF('Debt Snowball Calculator'!$H$15=$D192,MIN($C192,MAX($N191-(MIN('Debt Snowball Calculator'!$F$15,$N191+M192)-M192),0)),0)))</f>
        <v/>
      </c>
      <c r="M192" s="44" t="str">
        <f aca="false">IF($A192="","",$N191*('Debt Snowball Calculator'!$E$15/12))</f>
        <v/>
      </c>
      <c r="N192" s="44" t="str">
        <f aca="false">IF($A192="","",MAX($N191-(L192-M192),0))</f>
        <v/>
      </c>
      <c r="O192" s="44" t="str">
        <f aca="false">IF($A192="","",IF($Q191&lt;=0.005,0,MIN('Debt Snowball Calculator'!$F$16,$Q191+P192)+IF('Debt Snowball Calculator'!$H$16=$D192,MIN($C192,MAX($Q191-(MIN('Debt Snowball Calculator'!$F$16,$Q191+P192)-P192),0)),0)))</f>
        <v/>
      </c>
      <c r="P192" s="44" t="str">
        <f aca="false">IF($A192="","",$Q191*('Debt Snowball Calculator'!$E$16/12))</f>
        <v/>
      </c>
      <c r="Q192" s="44" t="str">
        <f aca="false">IF($A192="","",MAX($Q191-(O192-P192),0))</f>
        <v/>
      </c>
      <c r="R192" s="44" t="str">
        <f aca="false">IF($A192="","",IF($T191&lt;=0.005,0,MIN('Debt Snowball Calculator'!$F$17,$T191+S192)+IF('Debt Snowball Calculator'!$H$17=$D192,MIN($C192,MAX($T191-(MIN('Debt Snowball Calculator'!$F$17,$T191+S192)-S192),0)),0)))</f>
        <v/>
      </c>
      <c r="S192" s="44" t="str">
        <f aca="false">IF($A192="","",$T191*('Debt Snowball Calculator'!$E$17/12))</f>
        <v/>
      </c>
      <c r="T192" s="44" t="str">
        <f aca="false">IF($A192="","",MAX($T191-(R192-S192),0))</f>
        <v/>
      </c>
      <c r="U192" s="44" t="str">
        <f aca="false">IF($A192="","",IF($W191&lt;=0.005,0,MIN('Debt Snowball Calculator'!$F$18,$W191+V192)+IF('Debt Snowball Calculator'!$H$18=$D192,MIN($C192,MAX($W191-(MIN('Debt Snowball Calculator'!$F$18,$W191+V192)-V192),0)),0)))</f>
        <v/>
      </c>
      <c r="V192" s="44" t="str">
        <f aca="false">IF($A192="","",$W191*('Debt Snowball Calculator'!$E$18/12))</f>
        <v/>
      </c>
      <c r="W192" s="44" t="str">
        <f aca="false">IF($A192="","",MAX($W191-(U192-V192),0))</f>
        <v/>
      </c>
      <c r="X192" s="44" t="str">
        <f aca="false">IF($A192="","",IF($Z191&lt;=0.005,0,MIN('Debt Snowball Calculator'!$F$19,$Z191+Y192)+IF('Debt Snowball Calculator'!$H$19=$D192,MIN($C192,MAX($Z191-(MIN('Debt Snowball Calculator'!$F$19,$Z191+Y192)-Y192),0)),0)))</f>
        <v/>
      </c>
      <c r="Y192" s="44" t="str">
        <f aca="false">IF($A192="","",$Z191*('Debt Snowball Calculator'!$E$19/12))</f>
        <v/>
      </c>
      <c r="Z192" s="44" t="str">
        <f aca="false">IF($A192="","",MAX($Z191-(X192-Y192),0))</f>
        <v/>
      </c>
      <c r="AA192" s="44" t="str">
        <f aca="false">IF($A192="","",IF($AC191&lt;=0.005,0,MIN('Debt Snowball Calculator'!$F$20,$AC191+AB192)+IF('Debt Snowball Calculator'!$H$20=$D192,MIN($C192,MAX($AC191-(MIN('Debt Snowball Calculator'!$F$20,$AC191+AB192)-AB192),0)),0)))</f>
        <v/>
      </c>
      <c r="AB192" s="44" t="str">
        <f aca="false">IF($A192="","",$AC191*('Debt Snowball Calculator'!$E$20/12))</f>
        <v/>
      </c>
      <c r="AC192" s="44" t="str">
        <f aca="false">IF($A192="","",MAX($AC191-(AA192-AB192),0))</f>
        <v/>
      </c>
      <c r="AD192" s="44" t="str">
        <f aca="false">IF($A192="","",IF($AF191&lt;=0.005,0,MIN('Debt Snowball Calculator'!$F$21,$AF191+AE192)+IF('Debt Snowball Calculator'!$H$21=$D192,MIN($C192,MAX($AF191-(MIN('Debt Snowball Calculator'!$F$21,$AF191+AE192)-AE192),0)),0)))</f>
        <v/>
      </c>
      <c r="AE192" s="44" t="str">
        <f aca="false">IF($A192="","",$AF191*('Debt Snowball Calculator'!$E$21/12))</f>
        <v/>
      </c>
      <c r="AF192" s="44" t="str">
        <f aca="false">IF($A192="","",MAX($AF191-(AD192-AE192),0))</f>
        <v/>
      </c>
      <c r="AG192" s="44" t="str">
        <f aca="false">IF($A192="","",IF($AI191&lt;=0.005,0,MIN('Debt Snowball Calculator'!$F$22,$AI191+AH192)+IF('Debt Snowball Calculator'!$H$22=$D192,MIN($C192,MAX($AI191-(MIN('Debt Snowball Calculator'!$F$22,$AI191+AH192)-AH192),0)),0)))</f>
        <v/>
      </c>
      <c r="AH192" s="44" t="str">
        <f aca="false">IF($A192="","",$AI191*('Debt Snowball Calculator'!$E$22/12))</f>
        <v/>
      </c>
      <c r="AI192" s="44" t="str">
        <f aca="false">IF($A192="","",MAX($AI191-(AG192-AH192),0))</f>
        <v/>
      </c>
      <c r="AJ192" s="44" t="str">
        <f aca="false">IF($A192="","",F192+I192+L192+O192+R192+U192+X192+AA192+AD192+AG192)</f>
        <v/>
      </c>
      <c r="AK192" s="44" t="str">
        <f aca="false">IF($A192="","",G192+J192+M192+P192+S192+V192+Y192+AB192+AE192+AH192)</f>
        <v/>
      </c>
      <c r="AL192" s="44" t="str">
        <f aca="false">IF($A192="","",H192+K192+N192+Q192+T192+W192+Z192+AC192+AF192+AI192)</f>
        <v/>
      </c>
    </row>
    <row r="193" customFormat="false" ht="15" hidden="false" customHeight="false" outlineLevel="0" collapsed="false">
      <c r="A193" s="36" t="str">
        <f aca="false">IF($A192="","",IF(AND(ISNUMBER($AL192),$AL192&gt;0.005),$A192+1,""))</f>
        <v/>
      </c>
      <c r="B193" s="37" t="str">
        <f aca="false">IF($A193="","",EDATE('Debt Snowball Calculator'!$C$8,$A193-1))</f>
        <v/>
      </c>
      <c r="C193" s="43" t="str">
        <f aca="false">IF($A193="","",'Debt Snowball Calculator'!$C$7+IF($H192&lt;=0.005,'Debt Snowball Calculator'!$F$13,0)+IF($K192&lt;=0.005,'Debt Snowball Calculator'!$F$14,0)+IF($N192&lt;=0.005,'Debt Snowball Calculator'!$F$15,0)+IF($Q192&lt;=0.005,'Debt Snowball Calculator'!$F$16,0)+IF($T192&lt;=0.005,'Debt Snowball Calculator'!$F$17,0)+IF($W192&lt;=0.005,'Debt Snowball Calculator'!$F$18,0)+IF($Z192&lt;=0.005,'Debt Snowball Calculator'!$F$19,0)+IF($AC192&lt;=0.005,'Debt Snowball Calculator'!$F$20,0)+IF($AF192&lt;=0.005,'Debt Snowball Calculator'!$F$21,0)+IF($AI192&lt;=0.005,'Debt Snowball Calculator'!$F$22,0))</f>
        <v/>
      </c>
      <c r="D193" s="36" t="str">
        <f aca="false">IF($A193="","",MIN(IF($H192&lt;=0.005,99999,'Debt Snowball Calculator'!$H$13),IF($K192&lt;=0.005,99999,'Debt Snowball Calculator'!$H$14),IF($N192&lt;=0.005,99999,'Debt Snowball Calculator'!$H$15),IF($Q192&lt;=0.005,99999,'Debt Snowball Calculator'!$H$16),IF($T192&lt;=0.005,99999,'Debt Snowball Calculator'!$H$17),IF($W192&lt;=0.005,99999,'Debt Snowball Calculator'!$H$18),IF($Z192&lt;=0.005,99999,'Debt Snowball Calculator'!$H$19),IF($AC192&lt;=0.005,99999,'Debt Snowball Calculator'!$H$20),IF($AF192&lt;=0.005,99999,'Debt Snowball Calculator'!$H$21),IF($AI192&lt;=0.005,99999,'Debt Snowball Calculator'!$H$22)))</f>
        <v/>
      </c>
      <c r="E193" s="10" t="str">
        <f aca="false">IF($A193="","",IF($D193&gt;=99999,"— All Paid Off —",INDEX('Debt Snowball Calculator'!$C$13:$C$22,MATCH($D193,'Debt Snowball Calculator'!$H$13:$H$22,0))))</f>
        <v/>
      </c>
      <c r="F193" s="43" t="str">
        <f aca="false">IF($A193="","",IF($H192&lt;=0.005,0,MIN('Debt Snowball Calculator'!$F$13,$H192+G193)+IF('Debt Snowball Calculator'!$H$13=$D193,MIN($C193,MAX($H192-(MIN('Debt Snowball Calculator'!$F$13,$H192+G193)-G193),0)),0)))</f>
        <v/>
      </c>
      <c r="G193" s="43" t="str">
        <f aca="false">IF($A193="","",$H192*('Debt Snowball Calculator'!$E$13/12))</f>
        <v/>
      </c>
      <c r="H193" s="43" t="str">
        <f aca="false">IF($A193="","",MAX($H192-(F193-G193),0))</f>
        <v/>
      </c>
      <c r="I193" s="43" t="str">
        <f aca="false">IF($A193="","",IF($K192&lt;=0.005,0,MIN('Debt Snowball Calculator'!$F$14,$K192+J193)+IF('Debt Snowball Calculator'!$H$14=$D193,MIN($C193,MAX($K192-(MIN('Debt Snowball Calculator'!$F$14,$K192+J193)-J193),0)),0)))</f>
        <v/>
      </c>
      <c r="J193" s="43" t="str">
        <f aca="false">IF($A193="","",$K192*('Debt Snowball Calculator'!$E$14/12))</f>
        <v/>
      </c>
      <c r="K193" s="43" t="str">
        <f aca="false">IF($A193="","",MAX($K192-(I193-J193),0))</f>
        <v/>
      </c>
      <c r="L193" s="43" t="str">
        <f aca="false">IF($A193="","",IF($N192&lt;=0.005,0,MIN('Debt Snowball Calculator'!$F$15,$N192+M193)+IF('Debt Snowball Calculator'!$H$15=$D193,MIN($C193,MAX($N192-(MIN('Debt Snowball Calculator'!$F$15,$N192+M193)-M193),0)),0)))</f>
        <v/>
      </c>
      <c r="M193" s="43" t="str">
        <f aca="false">IF($A193="","",$N192*('Debt Snowball Calculator'!$E$15/12))</f>
        <v/>
      </c>
      <c r="N193" s="43" t="str">
        <f aca="false">IF($A193="","",MAX($N192-(L193-M193),0))</f>
        <v/>
      </c>
      <c r="O193" s="43" t="str">
        <f aca="false">IF($A193="","",IF($Q192&lt;=0.005,0,MIN('Debt Snowball Calculator'!$F$16,$Q192+P193)+IF('Debt Snowball Calculator'!$H$16=$D193,MIN($C193,MAX($Q192-(MIN('Debt Snowball Calculator'!$F$16,$Q192+P193)-P193),0)),0)))</f>
        <v/>
      </c>
      <c r="P193" s="43" t="str">
        <f aca="false">IF($A193="","",$Q192*('Debt Snowball Calculator'!$E$16/12))</f>
        <v/>
      </c>
      <c r="Q193" s="43" t="str">
        <f aca="false">IF($A193="","",MAX($Q192-(O193-P193),0))</f>
        <v/>
      </c>
      <c r="R193" s="43" t="str">
        <f aca="false">IF($A193="","",IF($T192&lt;=0.005,0,MIN('Debt Snowball Calculator'!$F$17,$T192+S193)+IF('Debt Snowball Calculator'!$H$17=$D193,MIN($C193,MAX($T192-(MIN('Debt Snowball Calculator'!$F$17,$T192+S193)-S193),0)),0)))</f>
        <v/>
      </c>
      <c r="S193" s="43" t="str">
        <f aca="false">IF($A193="","",$T192*('Debt Snowball Calculator'!$E$17/12))</f>
        <v/>
      </c>
      <c r="T193" s="43" t="str">
        <f aca="false">IF($A193="","",MAX($T192-(R193-S193),0))</f>
        <v/>
      </c>
      <c r="U193" s="43" t="str">
        <f aca="false">IF($A193="","",IF($W192&lt;=0.005,0,MIN('Debt Snowball Calculator'!$F$18,$W192+V193)+IF('Debt Snowball Calculator'!$H$18=$D193,MIN($C193,MAX($W192-(MIN('Debt Snowball Calculator'!$F$18,$W192+V193)-V193),0)),0)))</f>
        <v/>
      </c>
      <c r="V193" s="43" t="str">
        <f aca="false">IF($A193="","",$W192*('Debt Snowball Calculator'!$E$18/12))</f>
        <v/>
      </c>
      <c r="W193" s="43" t="str">
        <f aca="false">IF($A193="","",MAX($W192-(U193-V193),0))</f>
        <v/>
      </c>
      <c r="X193" s="43" t="str">
        <f aca="false">IF($A193="","",IF($Z192&lt;=0.005,0,MIN('Debt Snowball Calculator'!$F$19,$Z192+Y193)+IF('Debt Snowball Calculator'!$H$19=$D193,MIN($C193,MAX($Z192-(MIN('Debt Snowball Calculator'!$F$19,$Z192+Y193)-Y193),0)),0)))</f>
        <v/>
      </c>
      <c r="Y193" s="43" t="str">
        <f aca="false">IF($A193="","",$Z192*('Debt Snowball Calculator'!$E$19/12))</f>
        <v/>
      </c>
      <c r="Z193" s="43" t="str">
        <f aca="false">IF($A193="","",MAX($Z192-(X193-Y193),0))</f>
        <v/>
      </c>
      <c r="AA193" s="43" t="str">
        <f aca="false">IF($A193="","",IF($AC192&lt;=0.005,0,MIN('Debt Snowball Calculator'!$F$20,$AC192+AB193)+IF('Debt Snowball Calculator'!$H$20=$D193,MIN($C193,MAX($AC192-(MIN('Debt Snowball Calculator'!$F$20,$AC192+AB193)-AB193),0)),0)))</f>
        <v/>
      </c>
      <c r="AB193" s="43" t="str">
        <f aca="false">IF($A193="","",$AC192*('Debt Snowball Calculator'!$E$20/12))</f>
        <v/>
      </c>
      <c r="AC193" s="43" t="str">
        <f aca="false">IF($A193="","",MAX($AC192-(AA193-AB193),0))</f>
        <v/>
      </c>
      <c r="AD193" s="43" t="str">
        <f aca="false">IF($A193="","",IF($AF192&lt;=0.005,0,MIN('Debt Snowball Calculator'!$F$21,$AF192+AE193)+IF('Debt Snowball Calculator'!$H$21=$D193,MIN($C193,MAX($AF192-(MIN('Debt Snowball Calculator'!$F$21,$AF192+AE193)-AE193),0)),0)))</f>
        <v/>
      </c>
      <c r="AE193" s="43" t="str">
        <f aca="false">IF($A193="","",$AF192*('Debt Snowball Calculator'!$E$21/12))</f>
        <v/>
      </c>
      <c r="AF193" s="43" t="str">
        <f aca="false">IF($A193="","",MAX($AF192-(AD193-AE193),0))</f>
        <v/>
      </c>
      <c r="AG193" s="43" t="str">
        <f aca="false">IF($A193="","",IF($AI192&lt;=0.005,0,MIN('Debt Snowball Calculator'!$F$22,$AI192+AH193)+IF('Debt Snowball Calculator'!$H$22=$D193,MIN($C193,MAX($AI192-(MIN('Debt Snowball Calculator'!$F$22,$AI192+AH193)-AH193),0)),0)))</f>
        <v/>
      </c>
      <c r="AH193" s="43" t="str">
        <f aca="false">IF($A193="","",$AI192*('Debt Snowball Calculator'!$E$22/12))</f>
        <v/>
      </c>
      <c r="AI193" s="43" t="str">
        <f aca="false">IF($A193="","",MAX($AI192-(AG193-AH193),0))</f>
        <v/>
      </c>
      <c r="AJ193" s="43" t="str">
        <f aca="false">IF($A193="","",F193+I193+L193+O193+R193+U193+X193+AA193+AD193+AG193)</f>
        <v/>
      </c>
      <c r="AK193" s="43" t="str">
        <f aca="false">IF($A193="","",G193+J193+M193+P193+S193+V193+Y193+AB193+AE193+AH193)</f>
        <v/>
      </c>
      <c r="AL193" s="43" t="str">
        <f aca="false">IF($A193="","",H193+K193+N193+Q193+T193+W193+Z193+AC193+AF193+AI193)</f>
        <v/>
      </c>
    </row>
    <row r="194" customFormat="false" ht="15" hidden="false" customHeight="false" outlineLevel="0" collapsed="false">
      <c r="A194" s="39" t="str">
        <f aca="false">IF($A193="","",IF(AND(ISNUMBER($AL193),$AL193&gt;0.005),$A193+1,""))</f>
        <v/>
      </c>
      <c r="B194" s="40" t="str">
        <f aca="false">IF($A194="","",EDATE('Debt Snowball Calculator'!$C$8,$A194-1))</f>
        <v/>
      </c>
      <c r="C194" s="44" t="str">
        <f aca="false">IF($A194="","",'Debt Snowball Calculator'!$C$7+IF($H193&lt;=0.005,'Debt Snowball Calculator'!$F$13,0)+IF($K193&lt;=0.005,'Debt Snowball Calculator'!$F$14,0)+IF($N193&lt;=0.005,'Debt Snowball Calculator'!$F$15,0)+IF($Q193&lt;=0.005,'Debt Snowball Calculator'!$F$16,0)+IF($T193&lt;=0.005,'Debt Snowball Calculator'!$F$17,0)+IF($W193&lt;=0.005,'Debt Snowball Calculator'!$F$18,0)+IF($Z193&lt;=0.005,'Debt Snowball Calculator'!$F$19,0)+IF($AC193&lt;=0.005,'Debt Snowball Calculator'!$F$20,0)+IF($AF193&lt;=0.005,'Debt Snowball Calculator'!$F$21,0)+IF($AI193&lt;=0.005,'Debt Snowball Calculator'!$F$22,0))</f>
        <v/>
      </c>
      <c r="D194" s="39" t="str">
        <f aca="false">IF($A194="","",MIN(IF($H193&lt;=0.005,99999,'Debt Snowball Calculator'!$H$13),IF($K193&lt;=0.005,99999,'Debt Snowball Calculator'!$H$14),IF($N193&lt;=0.005,99999,'Debt Snowball Calculator'!$H$15),IF($Q193&lt;=0.005,99999,'Debt Snowball Calculator'!$H$16),IF($T193&lt;=0.005,99999,'Debt Snowball Calculator'!$H$17),IF($W193&lt;=0.005,99999,'Debt Snowball Calculator'!$H$18),IF($Z193&lt;=0.005,99999,'Debt Snowball Calculator'!$H$19),IF($AC193&lt;=0.005,99999,'Debt Snowball Calculator'!$H$20),IF($AF193&lt;=0.005,99999,'Debt Snowball Calculator'!$H$21),IF($AI193&lt;=0.005,99999,'Debt Snowball Calculator'!$H$22)))</f>
        <v/>
      </c>
      <c r="E194" s="17" t="str">
        <f aca="false">IF($A194="","",IF($D194&gt;=99999,"— All Paid Off —",INDEX('Debt Snowball Calculator'!$C$13:$C$22,MATCH($D194,'Debt Snowball Calculator'!$H$13:$H$22,0))))</f>
        <v/>
      </c>
      <c r="F194" s="44" t="str">
        <f aca="false">IF($A194="","",IF($H193&lt;=0.005,0,MIN('Debt Snowball Calculator'!$F$13,$H193+G194)+IF('Debt Snowball Calculator'!$H$13=$D194,MIN($C194,MAX($H193-(MIN('Debt Snowball Calculator'!$F$13,$H193+G194)-G194),0)),0)))</f>
        <v/>
      </c>
      <c r="G194" s="44" t="str">
        <f aca="false">IF($A194="","",$H193*('Debt Snowball Calculator'!$E$13/12))</f>
        <v/>
      </c>
      <c r="H194" s="44" t="str">
        <f aca="false">IF($A194="","",MAX($H193-(F194-G194),0))</f>
        <v/>
      </c>
      <c r="I194" s="44" t="str">
        <f aca="false">IF($A194="","",IF($K193&lt;=0.005,0,MIN('Debt Snowball Calculator'!$F$14,$K193+J194)+IF('Debt Snowball Calculator'!$H$14=$D194,MIN($C194,MAX($K193-(MIN('Debt Snowball Calculator'!$F$14,$K193+J194)-J194),0)),0)))</f>
        <v/>
      </c>
      <c r="J194" s="44" t="str">
        <f aca="false">IF($A194="","",$K193*('Debt Snowball Calculator'!$E$14/12))</f>
        <v/>
      </c>
      <c r="K194" s="44" t="str">
        <f aca="false">IF($A194="","",MAX($K193-(I194-J194),0))</f>
        <v/>
      </c>
      <c r="L194" s="44" t="str">
        <f aca="false">IF($A194="","",IF($N193&lt;=0.005,0,MIN('Debt Snowball Calculator'!$F$15,$N193+M194)+IF('Debt Snowball Calculator'!$H$15=$D194,MIN($C194,MAX($N193-(MIN('Debt Snowball Calculator'!$F$15,$N193+M194)-M194),0)),0)))</f>
        <v/>
      </c>
      <c r="M194" s="44" t="str">
        <f aca="false">IF($A194="","",$N193*('Debt Snowball Calculator'!$E$15/12))</f>
        <v/>
      </c>
      <c r="N194" s="44" t="str">
        <f aca="false">IF($A194="","",MAX($N193-(L194-M194),0))</f>
        <v/>
      </c>
      <c r="O194" s="44" t="str">
        <f aca="false">IF($A194="","",IF($Q193&lt;=0.005,0,MIN('Debt Snowball Calculator'!$F$16,$Q193+P194)+IF('Debt Snowball Calculator'!$H$16=$D194,MIN($C194,MAX($Q193-(MIN('Debt Snowball Calculator'!$F$16,$Q193+P194)-P194),0)),0)))</f>
        <v/>
      </c>
      <c r="P194" s="44" t="str">
        <f aca="false">IF($A194="","",$Q193*('Debt Snowball Calculator'!$E$16/12))</f>
        <v/>
      </c>
      <c r="Q194" s="44" t="str">
        <f aca="false">IF($A194="","",MAX($Q193-(O194-P194),0))</f>
        <v/>
      </c>
      <c r="R194" s="44" t="str">
        <f aca="false">IF($A194="","",IF($T193&lt;=0.005,0,MIN('Debt Snowball Calculator'!$F$17,$T193+S194)+IF('Debt Snowball Calculator'!$H$17=$D194,MIN($C194,MAX($T193-(MIN('Debt Snowball Calculator'!$F$17,$T193+S194)-S194),0)),0)))</f>
        <v/>
      </c>
      <c r="S194" s="44" t="str">
        <f aca="false">IF($A194="","",$T193*('Debt Snowball Calculator'!$E$17/12))</f>
        <v/>
      </c>
      <c r="T194" s="44" t="str">
        <f aca="false">IF($A194="","",MAX($T193-(R194-S194),0))</f>
        <v/>
      </c>
      <c r="U194" s="44" t="str">
        <f aca="false">IF($A194="","",IF($W193&lt;=0.005,0,MIN('Debt Snowball Calculator'!$F$18,$W193+V194)+IF('Debt Snowball Calculator'!$H$18=$D194,MIN($C194,MAX($W193-(MIN('Debt Snowball Calculator'!$F$18,$W193+V194)-V194),0)),0)))</f>
        <v/>
      </c>
      <c r="V194" s="44" t="str">
        <f aca="false">IF($A194="","",$W193*('Debt Snowball Calculator'!$E$18/12))</f>
        <v/>
      </c>
      <c r="W194" s="44" t="str">
        <f aca="false">IF($A194="","",MAX($W193-(U194-V194),0))</f>
        <v/>
      </c>
      <c r="X194" s="44" t="str">
        <f aca="false">IF($A194="","",IF($Z193&lt;=0.005,0,MIN('Debt Snowball Calculator'!$F$19,$Z193+Y194)+IF('Debt Snowball Calculator'!$H$19=$D194,MIN($C194,MAX($Z193-(MIN('Debt Snowball Calculator'!$F$19,$Z193+Y194)-Y194),0)),0)))</f>
        <v/>
      </c>
      <c r="Y194" s="44" t="str">
        <f aca="false">IF($A194="","",$Z193*('Debt Snowball Calculator'!$E$19/12))</f>
        <v/>
      </c>
      <c r="Z194" s="44" t="str">
        <f aca="false">IF($A194="","",MAX($Z193-(X194-Y194),0))</f>
        <v/>
      </c>
      <c r="AA194" s="44" t="str">
        <f aca="false">IF($A194="","",IF($AC193&lt;=0.005,0,MIN('Debt Snowball Calculator'!$F$20,$AC193+AB194)+IF('Debt Snowball Calculator'!$H$20=$D194,MIN($C194,MAX($AC193-(MIN('Debt Snowball Calculator'!$F$20,$AC193+AB194)-AB194),0)),0)))</f>
        <v/>
      </c>
      <c r="AB194" s="44" t="str">
        <f aca="false">IF($A194="","",$AC193*('Debt Snowball Calculator'!$E$20/12))</f>
        <v/>
      </c>
      <c r="AC194" s="44" t="str">
        <f aca="false">IF($A194="","",MAX($AC193-(AA194-AB194),0))</f>
        <v/>
      </c>
      <c r="AD194" s="44" t="str">
        <f aca="false">IF($A194="","",IF($AF193&lt;=0.005,0,MIN('Debt Snowball Calculator'!$F$21,$AF193+AE194)+IF('Debt Snowball Calculator'!$H$21=$D194,MIN($C194,MAX($AF193-(MIN('Debt Snowball Calculator'!$F$21,$AF193+AE194)-AE194),0)),0)))</f>
        <v/>
      </c>
      <c r="AE194" s="44" t="str">
        <f aca="false">IF($A194="","",$AF193*('Debt Snowball Calculator'!$E$21/12))</f>
        <v/>
      </c>
      <c r="AF194" s="44" t="str">
        <f aca="false">IF($A194="","",MAX($AF193-(AD194-AE194),0))</f>
        <v/>
      </c>
      <c r="AG194" s="44" t="str">
        <f aca="false">IF($A194="","",IF($AI193&lt;=0.005,0,MIN('Debt Snowball Calculator'!$F$22,$AI193+AH194)+IF('Debt Snowball Calculator'!$H$22=$D194,MIN($C194,MAX($AI193-(MIN('Debt Snowball Calculator'!$F$22,$AI193+AH194)-AH194),0)),0)))</f>
        <v/>
      </c>
      <c r="AH194" s="44" t="str">
        <f aca="false">IF($A194="","",$AI193*('Debt Snowball Calculator'!$E$22/12))</f>
        <v/>
      </c>
      <c r="AI194" s="44" t="str">
        <f aca="false">IF($A194="","",MAX($AI193-(AG194-AH194),0))</f>
        <v/>
      </c>
      <c r="AJ194" s="44" t="str">
        <f aca="false">IF($A194="","",F194+I194+L194+O194+R194+U194+X194+AA194+AD194+AG194)</f>
        <v/>
      </c>
      <c r="AK194" s="44" t="str">
        <f aca="false">IF($A194="","",G194+J194+M194+P194+S194+V194+Y194+AB194+AE194+AH194)</f>
        <v/>
      </c>
      <c r="AL194" s="44" t="str">
        <f aca="false">IF($A194="","",H194+K194+N194+Q194+T194+W194+Z194+AC194+AF194+AI194)</f>
        <v/>
      </c>
    </row>
    <row r="195" customFormat="false" ht="15" hidden="false" customHeight="false" outlineLevel="0" collapsed="false">
      <c r="A195" s="36" t="str">
        <f aca="false">IF($A194="","",IF(AND(ISNUMBER($AL194),$AL194&gt;0.005),$A194+1,""))</f>
        <v/>
      </c>
      <c r="B195" s="37" t="str">
        <f aca="false">IF($A195="","",EDATE('Debt Snowball Calculator'!$C$8,$A195-1))</f>
        <v/>
      </c>
      <c r="C195" s="43" t="str">
        <f aca="false">IF($A195="","",'Debt Snowball Calculator'!$C$7+IF($H194&lt;=0.005,'Debt Snowball Calculator'!$F$13,0)+IF($K194&lt;=0.005,'Debt Snowball Calculator'!$F$14,0)+IF($N194&lt;=0.005,'Debt Snowball Calculator'!$F$15,0)+IF($Q194&lt;=0.005,'Debt Snowball Calculator'!$F$16,0)+IF($T194&lt;=0.005,'Debt Snowball Calculator'!$F$17,0)+IF($W194&lt;=0.005,'Debt Snowball Calculator'!$F$18,0)+IF($Z194&lt;=0.005,'Debt Snowball Calculator'!$F$19,0)+IF($AC194&lt;=0.005,'Debt Snowball Calculator'!$F$20,0)+IF($AF194&lt;=0.005,'Debt Snowball Calculator'!$F$21,0)+IF($AI194&lt;=0.005,'Debt Snowball Calculator'!$F$22,0))</f>
        <v/>
      </c>
      <c r="D195" s="36" t="str">
        <f aca="false">IF($A195="","",MIN(IF($H194&lt;=0.005,99999,'Debt Snowball Calculator'!$H$13),IF($K194&lt;=0.005,99999,'Debt Snowball Calculator'!$H$14),IF($N194&lt;=0.005,99999,'Debt Snowball Calculator'!$H$15),IF($Q194&lt;=0.005,99999,'Debt Snowball Calculator'!$H$16),IF($T194&lt;=0.005,99999,'Debt Snowball Calculator'!$H$17),IF($W194&lt;=0.005,99999,'Debt Snowball Calculator'!$H$18),IF($Z194&lt;=0.005,99999,'Debt Snowball Calculator'!$H$19),IF($AC194&lt;=0.005,99999,'Debt Snowball Calculator'!$H$20),IF($AF194&lt;=0.005,99999,'Debt Snowball Calculator'!$H$21),IF($AI194&lt;=0.005,99999,'Debt Snowball Calculator'!$H$22)))</f>
        <v/>
      </c>
      <c r="E195" s="10" t="str">
        <f aca="false">IF($A195="","",IF($D195&gt;=99999,"— All Paid Off —",INDEX('Debt Snowball Calculator'!$C$13:$C$22,MATCH($D195,'Debt Snowball Calculator'!$H$13:$H$22,0))))</f>
        <v/>
      </c>
      <c r="F195" s="43" t="str">
        <f aca="false">IF($A195="","",IF($H194&lt;=0.005,0,MIN('Debt Snowball Calculator'!$F$13,$H194+G195)+IF('Debt Snowball Calculator'!$H$13=$D195,MIN($C195,MAX($H194-(MIN('Debt Snowball Calculator'!$F$13,$H194+G195)-G195),0)),0)))</f>
        <v/>
      </c>
      <c r="G195" s="43" t="str">
        <f aca="false">IF($A195="","",$H194*('Debt Snowball Calculator'!$E$13/12))</f>
        <v/>
      </c>
      <c r="H195" s="43" t="str">
        <f aca="false">IF($A195="","",MAX($H194-(F195-G195),0))</f>
        <v/>
      </c>
      <c r="I195" s="43" t="str">
        <f aca="false">IF($A195="","",IF($K194&lt;=0.005,0,MIN('Debt Snowball Calculator'!$F$14,$K194+J195)+IF('Debt Snowball Calculator'!$H$14=$D195,MIN($C195,MAX($K194-(MIN('Debt Snowball Calculator'!$F$14,$K194+J195)-J195),0)),0)))</f>
        <v/>
      </c>
      <c r="J195" s="43" t="str">
        <f aca="false">IF($A195="","",$K194*('Debt Snowball Calculator'!$E$14/12))</f>
        <v/>
      </c>
      <c r="K195" s="43" t="str">
        <f aca="false">IF($A195="","",MAX($K194-(I195-J195),0))</f>
        <v/>
      </c>
      <c r="L195" s="43" t="str">
        <f aca="false">IF($A195="","",IF($N194&lt;=0.005,0,MIN('Debt Snowball Calculator'!$F$15,$N194+M195)+IF('Debt Snowball Calculator'!$H$15=$D195,MIN($C195,MAX($N194-(MIN('Debt Snowball Calculator'!$F$15,$N194+M195)-M195),0)),0)))</f>
        <v/>
      </c>
      <c r="M195" s="43" t="str">
        <f aca="false">IF($A195="","",$N194*('Debt Snowball Calculator'!$E$15/12))</f>
        <v/>
      </c>
      <c r="N195" s="43" t="str">
        <f aca="false">IF($A195="","",MAX($N194-(L195-M195),0))</f>
        <v/>
      </c>
      <c r="O195" s="43" t="str">
        <f aca="false">IF($A195="","",IF($Q194&lt;=0.005,0,MIN('Debt Snowball Calculator'!$F$16,$Q194+P195)+IF('Debt Snowball Calculator'!$H$16=$D195,MIN($C195,MAX($Q194-(MIN('Debt Snowball Calculator'!$F$16,$Q194+P195)-P195),0)),0)))</f>
        <v/>
      </c>
      <c r="P195" s="43" t="str">
        <f aca="false">IF($A195="","",$Q194*('Debt Snowball Calculator'!$E$16/12))</f>
        <v/>
      </c>
      <c r="Q195" s="43" t="str">
        <f aca="false">IF($A195="","",MAX($Q194-(O195-P195),0))</f>
        <v/>
      </c>
      <c r="R195" s="43" t="str">
        <f aca="false">IF($A195="","",IF($T194&lt;=0.005,0,MIN('Debt Snowball Calculator'!$F$17,$T194+S195)+IF('Debt Snowball Calculator'!$H$17=$D195,MIN($C195,MAX($T194-(MIN('Debt Snowball Calculator'!$F$17,$T194+S195)-S195),0)),0)))</f>
        <v/>
      </c>
      <c r="S195" s="43" t="str">
        <f aca="false">IF($A195="","",$T194*('Debt Snowball Calculator'!$E$17/12))</f>
        <v/>
      </c>
      <c r="T195" s="43" t="str">
        <f aca="false">IF($A195="","",MAX($T194-(R195-S195),0))</f>
        <v/>
      </c>
      <c r="U195" s="43" t="str">
        <f aca="false">IF($A195="","",IF($W194&lt;=0.005,0,MIN('Debt Snowball Calculator'!$F$18,$W194+V195)+IF('Debt Snowball Calculator'!$H$18=$D195,MIN($C195,MAX($W194-(MIN('Debt Snowball Calculator'!$F$18,$W194+V195)-V195),0)),0)))</f>
        <v/>
      </c>
      <c r="V195" s="43" t="str">
        <f aca="false">IF($A195="","",$W194*('Debt Snowball Calculator'!$E$18/12))</f>
        <v/>
      </c>
      <c r="W195" s="43" t="str">
        <f aca="false">IF($A195="","",MAX($W194-(U195-V195),0))</f>
        <v/>
      </c>
      <c r="X195" s="43" t="str">
        <f aca="false">IF($A195="","",IF($Z194&lt;=0.005,0,MIN('Debt Snowball Calculator'!$F$19,$Z194+Y195)+IF('Debt Snowball Calculator'!$H$19=$D195,MIN($C195,MAX($Z194-(MIN('Debt Snowball Calculator'!$F$19,$Z194+Y195)-Y195),0)),0)))</f>
        <v/>
      </c>
      <c r="Y195" s="43" t="str">
        <f aca="false">IF($A195="","",$Z194*('Debt Snowball Calculator'!$E$19/12))</f>
        <v/>
      </c>
      <c r="Z195" s="43" t="str">
        <f aca="false">IF($A195="","",MAX($Z194-(X195-Y195),0))</f>
        <v/>
      </c>
      <c r="AA195" s="43" t="str">
        <f aca="false">IF($A195="","",IF($AC194&lt;=0.005,0,MIN('Debt Snowball Calculator'!$F$20,$AC194+AB195)+IF('Debt Snowball Calculator'!$H$20=$D195,MIN($C195,MAX($AC194-(MIN('Debt Snowball Calculator'!$F$20,$AC194+AB195)-AB195),0)),0)))</f>
        <v/>
      </c>
      <c r="AB195" s="43" t="str">
        <f aca="false">IF($A195="","",$AC194*('Debt Snowball Calculator'!$E$20/12))</f>
        <v/>
      </c>
      <c r="AC195" s="43" t="str">
        <f aca="false">IF($A195="","",MAX($AC194-(AA195-AB195),0))</f>
        <v/>
      </c>
      <c r="AD195" s="43" t="str">
        <f aca="false">IF($A195="","",IF($AF194&lt;=0.005,0,MIN('Debt Snowball Calculator'!$F$21,$AF194+AE195)+IF('Debt Snowball Calculator'!$H$21=$D195,MIN($C195,MAX($AF194-(MIN('Debt Snowball Calculator'!$F$21,$AF194+AE195)-AE195),0)),0)))</f>
        <v/>
      </c>
      <c r="AE195" s="43" t="str">
        <f aca="false">IF($A195="","",$AF194*('Debt Snowball Calculator'!$E$21/12))</f>
        <v/>
      </c>
      <c r="AF195" s="43" t="str">
        <f aca="false">IF($A195="","",MAX($AF194-(AD195-AE195),0))</f>
        <v/>
      </c>
      <c r="AG195" s="43" t="str">
        <f aca="false">IF($A195="","",IF($AI194&lt;=0.005,0,MIN('Debt Snowball Calculator'!$F$22,$AI194+AH195)+IF('Debt Snowball Calculator'!$H$22=$D195,MIN($C195,MAX($AI194-(MIN('Debt Snowball Calculator'!$F$22,$AI194+AH195)-AH195),0)),0)))</f>
        <v/>
      </c>
      <c r="AH195" s="43" t="str">
        <f aca="false">IF($A195="","",$AI194*('Debt Snowball Calculator'!$E$22/12))</f>
        <v/>
      </c>
      <c r="AI195" s="43" t="str">
        <f aca="false">IF($A195="","",MAX($AI194-(AG195-AH195),0))</f>
        <v/>
      </c>
      <c r="AJ195" s="43" t="str">
        <f aca="false">IF($A195="","",F195+I195+L195+O195+R195+U195+X195+AA195+AD195+AG195)</f>
        <v/>
      </c>
      <c r="AK195" s="43" t="str">
        <f aca="false">IF($A195="","",G195+J195+M195+P195+S195+V195+Y195+AB195+AE195+AH195)</f>
        <v/>
      </c>
      <c r="AL195" s="43" t="str">
        <f aca="false">IF($A195="","",H195+K195+N195+Q195+T195+W195+Z195+AC195+AF195+AI195)</f>
        <v/>
      </c>
    </row>
    <row r="196" customFormat="false" ht="15" hidden="false" customHeight="false" outlineLevel="0" collapsed="false">
      <c r="A196" s="39" t="str">
        <f aca="false">IF($A195="","",IF(AND(ISNUMBER($AL195),$AL195&gt;0.005),$A195+1,""))</f>
        <v/>
      </c>
      <c r="B196" s="40" t="str">
        <f aca="false">IF($A196="","",EDATE('Debt Snowball Calculator'!$C$8,$A196-1))</f>
        <v/>
      </c>
      <c r="C196" s="44" t="str">
        <f aca="false">IF($A196="","",'Debt Snowball Calculator'!$C$7+IF($H195&lt;=0.005,'Debt Snowball Calculator'!$F$13,0)+IF($K195&lt;=0.005,'Debt Snowball Calculator'!$F$14,0)+IF($N195&lt;=0.005,'Debt Snowball Calculator'!$F$15,0)+IF($Q195&lt;=0.005,'Debt Snowball Calculator'!$F$16,0)+IF($T195&lt;=0.005,'Debt Snowball Calculator'!$F$17,0)+IF($W195&lt;=0.005,'Debt Snowball Calculator'!$F$18,0)+IF($Z195&lt;=0.005,'Debt Snowball Calculator'!$F$19,0)+IF($AC195&lt;=0.005,'Debt Snowball Calculator'!$F$20,0)+IF($AF195&lt;=0.005,'Debt Snowball Calculator'!$F$21,0)+IF($AI195&lt;=0.005,'Debt Snowball Calculator'!$F$22,0))</f>
        <v/>
      </c>
      <c r="D196" s="39" t="str">
        <f aca="false">IF($A196="","",MIN(IF($H195&lt;=0.005,99999,'Debt Snowball Calculator'!$H$13),IF($K195&lt;=0.005,99999,'Debt Snowball Calculator'!$H$14),IF($N195&lt;=0.005,99999,'Debt Snowball Calculator'!$H$15),IF($Q195&lt;=0.005,99999,'Debt Snowball Calculator'!$H$16),IF($T195&lt;=0.005,99999,'Debt Snowball Calculator'!$H$17),IF($W195&lt;=0.005,99999,'Debt Snowball Calculator'!$H$18),IF($Z195&lt;=0.005,99999,'Debt Snowball Calculator'!$H$19),IF($AC195&lt;=0.005,99999,'Debt Snowball Calculator'!$H$20),IF($AF195&lt;=0.005,99999,'Debt Snowball Calculator'!$H$21),IF($AI195&lt;=0.005,99999,'Debt Snowball Calculator'!$H$22)))</f>
        <v/>
      </c>
      <c r="E196" s="17" t="str">
        <f aca="false">IF($A196="","",IF($D196&gt;=99999,"— All Paid Off —",INDEX('Debt Snowball Calculator'!$C$13:$C$22,MATCH($D196,'Debt Snowball Calculator'!$H$13:$H$22,0))))</f>
        <v/>
      </c>
      <c r="F196" s="44" t="str">
        <f aca="false">IF($A196="","",IF($H195&lt;=0.005,0,MIN('Debt Snowball Calculator'!$F$13,$H195+G196)+IF('Debt Snowball Calculator'!$H$13=$D196,MIN($C196,MAX($H195-(MIN('Debt Snowball Calculator'!$F$13,$H195+G196)-G196),0)),0)))</f>
        <v/>
      </c>
      <c r="G196" s="44" t="str">
        <f aca="false">IF($A196="","",$H195*('Debt Snowball Calculator'!$E$13/12))</f>
        <v/>
      </c>
      <c r="H196" s="44" t="str">
        <f aca="false">IF($A196="","",MAX($H195-(F196-G196),0))</f>
        <v/>
      </c>
      <c r="I196" s="44" t="str">
        <f aca="false">IF($A196="","",IF($K195&lt;=0.005,0,MIN('Debt Snowball Calculator'!$F$14,$K195+J196)+IF('Debt Snowball Calculator'!$H$14=$D196,MIN($C196,MAX($K195-(MIN('Debt Snowball Calculator'!$F$14,$K195+J196)-J196),0)),0)))</f>
        <v/>
      </c>
      <c r="J196" s="44" t="str">
        <f aca="false">IF($A196="","",$K195*('Debt Snowball Calculator'!$E$14/12))</f>
        <v/>
      </c>
      <c r="K196" s="44" t="str">
        <f aca="false">IF($A196="","",MAX($K195-(I196-J196),0))</f>
        <v/>
      </c>
      <c r="L196" s="44" t="str">
        <f aca="false">IF($A196="","",IF($N195&lt;=0.005,0,MIN('Debt Snowball Calculator'!$F$15,$N195+M196)+IF('Debt Snowball Calculator'!$H$15=$D196,MIN($C196,MAX($N195-(MIN('Debt Snowball Calculator'!$F$15,$N195+M196)-M196),0)),0)))</f>
        <v/>
      </c>
      <c r="M196" s="44" t="str">
        <f aca="false">IF($A196="","",$N195*('Debt Snowball Calculator'!$E$15/12))</f>
        <v/>
      </c>
      <c r="N196" s="44" t="str">
        <f aca="false">IF($A196="","",MAX($N195-(L196-M196),0))</f>
        <v/>
      </c>
      <c r="O196" s="44" t="str">
        <f aca="false">IF($A196="","",IF($Q195&lt;=0.005,0,MIN('Debt Snowball Calculator'!$F$16,$Q195+P196)+IF('Debt Snowball Calculator'!$H$16=$D196,MIN($C196,MAX($Q195-(MIN('Debt Snowball Calculator'!$F$16,$Q195+P196)-P196),0)),0)))</f>
        <v/>
      </c>
      <c r="P196" s="44" t="str">
        <f aca="false">IF($A196="","",$Q195*('Debt Snowball Calculator'!$E$16/12))</f>
        <v/>
      </c>
      <c r="Q196" s="44" t="str">
        <f aca="false">IF($A196="","",MAX($Q195-(O196-P196),0))</f>
        <v/>
      </c>
      <c r="R196" s="44" t="str">
        <f aca="false">IF($A196="","",IF($T195&lt;=0.005,0,MIN('Debt Snowball Calculator'!$F$17,$T195+S196)+IF('Debt Snowball Calculator'!$H$17=$D196,MIN($C196,MAX($T195-(MIN('Debt Snowball Calculator'!$F$17,$T195+S196)-S196),0)),0)))</f>
        <v/>
      </c>
      <c r="S196" s="44" t="str">
        <f aca="false">IF($A196="","",$T195*('Debt Snowball Calculator'!$E$17/12))</f>
        <v/>
      </c>
      <c r="T196" s="44" t="str">
        <f aca="false">IF($A196="","",MAX($T195-(R196-S196),0))</f>
        <v/>
      </c>
      <c r="U196" s="44" t="str">
        <f aca="false">IF($A196="","",IF($W195&lt;=0.005,0,MIN('Debt Snowball Calculator'!$F$18,$W195+V196)+IF('Debt Snowball Calculator'!$H$18=$D196,MIN($C196,MAX($W195-(MIN('Debt Snowball Calculator'!$F$18,$W195+V196)-V196),0)),0)))</f>
        <v/>
      </c>
      <c r="V196" s="44" t="str">
        <f aca="false">IF($A196="","",$W195*('Debt Snowball Calculator'!$E$18/12))</f>
        <v/>
      </c>
      <c r="W196" s="44" t="str">
        <f aca="false">IF($A196="","",MAX($W195-(U196-V196),0))</f>
        <v/>
      </c>
      <c r="X196" s="44" t="str">
        <f aca="false">IF($A196="","",IF($Z195&lt;=0.005,0,MIN('Debt Snowball Calculator'!$F$19,$Z195+Y196)+IF('Debt Snowball Calculator'!$H$19=$D196,MIN($C196,MAX($Z195-(MIN('Debt Snowball Calculator'!$F$19,$Z195+Y196)-Y196),0)),0)))</f>
        <v/>
      </c>
      <c r="Y196" s="44" t="str">
        <f aca="false">IF($A196="","",$Z195*('Debt Snowball Calculator'!$E$19/12))</f>
        <v/>
      </c>
      <c r="Z196" s="44" t="str">
        <f aca="false">IF($A196="","",MAX($Z195-(X196-Y196),0))</f>
        <v/>
      </c>
      <c r="AA196" s="44" t="str">
        <f aca="false">IF($A196="","",IF($AC195&lt;=0.005,0,MIN('Debt Snowball Calculator'!$F$20,$AC195+AB196)+IF('Debt Snowball Calculator'!$H$20=$D196,MIN($C196,MAX($AC195-(MIN('Debt Snowball Calculator'!$F$20,$AC195+AB196)-AB196),0)),0)))</f>
        <v/>
      </c>
      <c r="AB196" s="44" t="str">
        <f aca="false">IF($A196="","",$AC195*('Debt Snowball Calculator'!$E$20/12))</f>
        <v/>
      </c>
      <c r="AC196" s="44" t="str">
        <f aca="false">IF($A196="","",MAX($AC195-(AA196-AB196),0))</f>
        <v/>
      </c>
      <c r="AD196" s="44" t="str">
        <f aca="false">IF($A196="","",IF($AF195&lt;=0.005,0,MIN('Debt Snowball Calculator'!$F$21,$AF195+AE196)+IF('Debt Snowball Calculator'!$H$21=$D196,MIN($C196,MAX($AF195-(MIN('Debt Snowball Calculator'!$F$21,$AF195+AE196)-AE196),0)),0)))</f>
        <v/>
      </c>
      <c r="AE196" s="44" t="str">
        <f aca="false">IF($A196="","",$AF195*('Debt Snowball Calculator'!$E$21/12))</f>
        <v/>
      </c>
      <c r="AF196" s="44" t="str">
        <f aca="false">IF($A196="","",MAX($AF195-(AD196-AE196),0))</f>
        <v/>
      </c>
      <c r="AG196" s="44" t="str">
        <f aca="false">IF($A196="","",IF($AI195&lt;=0.005,0,MIN('Debt Snowball Calculator'!$F$22,$AI195+AH196)+IF('Debt Snowball Calculator'!$H$22=$D196,MIN($C196,MAX($AI195-(MIN('Debt Snowball Calculator'!$F$22,$AI195+AH196)-AH196),0)),0)))</f>
        <v/>
      </c>
      <c r="AH196" s="44" t="str">
        <f aca="false">IF($A196="","",$AI195*('Debt Snowball Calculator'!$E$22/12))</f>
        <v/>
      </c>
      <c r="AI196" s="44" t="str">
        <f aca="false">IF($A196="","",MAX($AI195-(AG196-AH196),0))</f>
        <v/>
      </c>
      <c r="AJ196" s="44" t="str">
        <f aca="false">IF($A196="","",F196+I196+L196+O196+R196+U196+X196+AA196+AD196+AG196)</f>
        <v/>
      </c>
      <c r="AK196" s="44" t="str">
        <f aca="false">IF($A196="","",G196+J196+M196+P196+S196+V196+Y196+AB196+AE196+AH196)</f>
        <v/>
      </c>
      <c r="AL196" s="44" t="str">
        <f aca="false">IF($A196="","",H196+K196+N196+Q196+T196+W196+Z196+AC196+AF196+AI196)</f>
        <v/>
      </c>
    </row>
    <row r="197" customFormat="false" ht="15" hidden="false" customHeight="false" outlineLevel="0" collapsed="false">
      <c r="A197" s="36" t="str">
        <f aca="false">IF($A196="","",IF(AND(ISNUMBER($AL196),$AL196&gt;0.005),$A196+1,""))</f>
        <v/>
      </c>
      <c r="B197" s="37" t="str">
        <f aca="false">IF($A197="","",EDATE('Debt Snowball Calculator'!$C$8,$A197-1))</f>
        <v/>
      </c>
      <c r="C197" s="43" t="str">
        <f aca="false">IF($A197="","",'Debt Snowball Calculator'!$C$7+IF($H196&lt;=0.005,'Debt Snowball Calculator'!$F$13,0)+IF($K196&lt;=0.005,'Debt Snowball Calculator'!$F$14,0)+IF($N196&lt;=0.005,'Debt Snowball Calculator'!$F$15,0)+IF($Q196&lt;=0.005,'Debt Snowball Calculator'!$F$16,0)+IF($T196&lt;=0.005,'Debt Snowball Calculator'!$F$17,0)+IF($W196&lt;=0.005,'Debt Snowball Calculator'!$F$18,0)+IF($Z196&lt;=0.005,'Debt Snowball Calculator'!$F$19,0)+IF($AC196&lt;=0.005,'Debt Snowball Calculator'!$F$20,0)+IF($AF196&lt;=0.005,'Debt Snowball Calculator'!$F$21,0)+IF($AI196&lt;=0.005,'Debt Snowball Calculator'!$F$22,0))</f>
        <v/>
      </c>
      <c r="D197" s="36" t="str">
        <f aca="false">IF($A197="","",MIN(IF($H196&lt;=0.005,99999,'Debt Snowball Calculator'!$H$13),IF($K196&lt;=0.005,99999,'Debt Snowball Calculator'!$H$14),IF($N196&lt;=0.005,99999,'Debt Snowball Calculator'!$H$15),IF($Q196&lt;=0.005,99999,'Debt Snowball Calculator'!$H$16),IF($T196&lt;=0.005,99999,'Debt Snowball Calculator'!$H$17),IF($W196&lt;=0.005,99999,'Debt Snowball Calculator'!$H$18),IF($Z196&lt;=0.005,99999,'Debt Snowball Calculator'!$H$19),IF($AC196&lt;=0.005,99999,'Debt Snowball Calculator'!$H$20),IF($AF196&lt;=0.005,99999,'Debt Snowball Calculator'!$H$21),IF($AI196&lt;=0.005,99999,'Debt Snowball Calculator'!$H$22)))</f>
        <v/>
      </c>
      <c r="E197" s="10" t="str">
        <f aca="false">IF($A197="","",IF($D197&gt;=99999,"— All Paid Off —",INDEX('Debt Snowball Calculator'!$C$13:$C$22,MATCH($D197,'Debt Snowball Calculator'!$H$13:$H$22,0))))</f>
        <v/>
      </c>
      <c r="F197" s="43" t="str">
        <f aca="false">IF($A197="","",IF($H196&lt;=0.005,0,MIN('Debt Snowball Calculator'!$F$13,$H196+G197)+IF('Debt Snowball Calculator'!$H$13=$D197,MIN($C197,MAX($H196-(MIN('Debt Snowball Calculator'!$F$13,$H196+G197)-G197),0)),0)))</f>
        <v/>
      </c>
      <c r="G197" s="43" t="str">
        <f aca="false">IF($A197="","",$H196*('Debt Snowball Calculator'!$E$13/12))</f>
        <v/>
      </c>
      <c r="H197" s="43" t="str">
        <f aca="false">IF($A197="","",MAX($H196-(F197-G197),0))</f>
        <v/>
      </c>
      <c r="I197" s="43" t="str">
        <f aca="false">IF($A197="","",IF($K196&lt;=0.005,0,MIN('Debt Snowball Calculator'!$F$14,$K196+J197)+IF('Debt Snowball Calculator'!$H$14=$D197,MIN($C197,MAX($K196-(MIN('Debt Snowball Calculator'!$F$14,$K196+J197)-J197),0)),0)))</f>
        <v/>
      </c>
      <c r="J197" s="43" t="str">
        <f aca="false">IF($A197="","",$K196*('Debt Snowball Calculator'!$E$14/12))</f>
        <v/>
      </c>
      <c r="K197" s="43" t="str">
        <f aca="false">IF($A197="","",MAX($K196-(I197-J197),0))</f>
        <v/>
      </c>
      <c r="L197" s="43" t="str">
        <f aca="false">IF($A197="","",IF($N196&lt;=0.005,0,MIN('Debt Snowball Calculator'!$F$15,$N196+M197)+IF('Debt Snowball Calculator'!$H$15=$D197,MIN($C197,MAX($N196-(MIN('Debt Snowball Calculator'!$F$15,$N196+M197)-M197),0)),0)))</f>
        <v/>
      </c>
      <c r="M197" s="43" t="str">
        <f aca="false">IF($A197="","",$N196*('Debt Snowball Calculator'!$E$15/12))</f>
        <v/>
      </c>
      <c r="N197" s="43" t="str">
        <f aca="false">IF($A197="","",MAX($N196-(L197-M197),0))</f>
        <v/>
      </c>
      <c r="O197" s="43" t="str">
        <f aca="false">IF($A197="","",IF($Q196&lt;=0.005,0,MIN('Debt Snowball Calculator'!$F$16,$Q196+P197)+IF('Debt Snowball Calculator'!$H$16=$D197,MIN($C197,MAX($Q196-(MIN('Debt Snowball Calculator'!$F$16,$Q196+P197)-P197),0)),0)))</f>
        <v/>
      </c>
      <c r="P197" s="43" t="str">
        <f aca="false">IF($A197="","",$Q196*('Debt Snowball Calculator'!$E$16/12))</f>
        <v/>
      </c>
      <c r="Q197" s="43" t="str">
        <f aca="false">IF($A197="","",MAX($Q196-(O197-P197),0))</f>
        <v/>
      </c>
      <c r="R197" s="43" t="str">
        <f aca="false">IF($A197="","",IF($T196&lt;=0.005,0,MIN('Debt Snowball Calculator'!$F$17,$T196+S197)+IF('Debt Snowball Calculator'!$H$17=$D197,MIN($C197,MAX($T196-(MIN('Debt Snowball Calculator'!$F$17,$T196+S197)-S197),0)),0)))</f>
        <v/>
      </c>
      <c r="S197" s="43" t="str">
        <f aca="false">IF($A197="","",$T196*('Debt Snowball Calculator'!$E$17/12))</f>
        <v/>
      </c>
      <c r="T197" s="43" t="str">
        <f aca="false">IF($A197="","",MAX($T196-(R197-S197),0))</f>
        <v/>
      </c>
      <c r="U197" s="43" t="str">
        <f aca="false">IF($A197="","",IF($W196&lt;=0.005,0,MIN('Debt Snowball Calculator'!$F$18,$W196+V197)+IF('Debt Snowball Calculator'!$H$18=$D197,MIN($C197,MAX($W196-(MIN('Debt Snowball Calculator'!$F$18,$W196+V197)-V197),0)),0)))</f>
        <v/>
      </c>
      <c r="V197" s="43" t="str">
        <f aca="false">IF($A197="","",$W196*('Debt Snowball Calculator'!$E$18/12))</f>
        <v/>
      </c>
      <c r="W197" s="43" t="str">
        <f aca="false">IF($A197="","",MAX($W196-(U197-V197),0))</f>
        <v/>
      </c>
      <c r="X197" s="43" t="str">
        <f aca="false">IF($A197="","",IF($Z196&lt;=0.005,0,MIN('Debt Snowball Calculator'!$F$19,$Z196+Y197)+IF('Debt Snowball Calculator'!$H$19=$D197,MIN($C197,MAX($Z196-(MIN('Debt Snowball Calculator'!$F$19,$Z196+Y197)-Y197),0)),0)))</f>
        <v/>
      </c>
      <c r="Y197" s="43" t="str">
        <f aca="false">IF($A197="","",$Z196*('Debt Snowball Calculator'!$E$19/12))</f>
        <v/>
      </c>
      <c r="Z197" s="43" t="str">
        <f aca="false">IF($A197="","",MAX($Z196-(X197-Y197),0))</f>
        <v/>
      </c>
      <c r="AA197" s="43" t="str">
        <f aca="false">IF($A197="","",IF($AC196&lt;=0.005,0,MIN('Debt Snowball Calculator'!$F$20,$AC196+AB197)+IF('Debt Snowball Calculator'!$H$20=$D197,MIN($C197,MAX($AC196-(MIN('Debt Snowball Calculator'!$F$20,$AC196+AB197)-AB197),0)),0)))</f>
        <v/>
      </c>
      <c r="AB197" s="43" t="str">
        <f aca="false">IF($A197="","",$AC196*('Debt Snowball Calculator'!$E$20/12))</f>
        <v/>
      </c>
      <c r="AC197" s="43" t="str">
        <f aca="false">IF($A197="","",MAX($AC196-(AA197-AB197),0))</f>
        <v/>
      </c>
      <c r="AD197" s="43" t="str">
        <f aca="false">IF($A197="","",IF($AF196&lt;=0.005,0,MIN('Debt Snowball Calculator'!$F$21,$AF196+AE197)+IF('Debt Snowball Calculator'!$H$21=$D197,MIN($C197,MAX($AF196-(MIN('Debt Snowball Calculator'!$F$21,$AF196+AE197)-AE197),0)),0)))</f>
        <v/>
      </c>
      <c r="AE197" s="43" t="str">
        <f aca="false">IF($A197="","",$AF196*('Debt Snowball Calculator'!$E$21/12))</f>
        <v/>
      </c>
      <c r="AF197" s="43" t="str">
        <f aca="false">IF($A197="","",MAX($AF196-(AD197-AE197),0))</f>
        <v/>
      </c>
      <c r="AG197" s="43" t="str">
        <f aca="false">IF($A197="","",IF($AI196&lt;=0.005,0,MIN('Debt Snowball Calculator'!$F$22,$AI196+AH197)+IF('Debt Snowball Calculator'!$H$22=$D197,MIN($C197,MAX($AI196-(MIN('Debt Snowball Calculator'!$F$22,$AI196+AH197)-AH197),0)),0)))</f>
        <v/>
      </c>
      <c r="AH197" s="43" t="str">
        <f aca="false">IF($A197="","",$AI196*('Debt Snowball Calculator'!$E$22/12))</f>
        <v/>
      </c>
      <c r="AI197" s="43" t="str">
        <f aca="false">IF($A197="","",MAX($AI196-(AG197-AH197),0))</f>
        <v/>
      </c>
      <c r="AJ197" s="43" t="str">
        <f aca="false">IF($A197="","",F197+I197+L197+O197+R197+U197+X197+AA197+AD197+AG197)</f>
        <v/>
      </c>
      <c r="AK197" s="43" t="str">
        <f aca="false">IF($A197="","",G197+J197+M197+P197+S197+V197+Y197+AB197+AE197+AH197)</f>
        <v/>
      </c>
      <c r="AL197" s="43" t="str">
        <f aca="false">IF($A197="","",H197+K197+N197+Q197+T197+W197+Z197+AC197+AF197+AI197)</f>
        <v/>
      </c>
    </row>
    <row r="198" customFormat="false" ht="15" hidden="false" customHeight="false" outlineLevel="0" collapsed="false">
      <c r="A198" s="39" t="str">
        <f aca="false">IF($A197="","",IF(AND(ISNUMBER($AL197),$AL197&gt;0.005),$A197+1,""))</f>
        <v/>
      </c>
      <c r="B198" s="40" t="str">
        <f aca="false">IF($A198="","",EDATE('Debt Snowball Calculator'!$C$8,$A198-1))</f>
        <v/>
      </c>
      <c r="C198" s="44" t="str">
        <f aca="false">IF($A198="","",'Debt Snowball Calculator'!$C$7+IF($H197&lt;=0.005,'Debt Snowball Calculator'!$F$13,0)+IF($K197&lt;=0.005,'Debt Snowball Calculator'!$F$14,0)+IF($N197&lt;=0.005,'Debt Snowball Calculator'!$F$15,0)+IF($Q197&lt;=0.005,'Debt Snowball Calculator'!$F$16,0)+IF($T197&lt;=0.005,'Debt Snowball Calculator'!$F$17,0)+IF($W197&lt;=0.005,'Debt Snowball Calculator'!$F$18,0)+IF($Z197&lt;=0.005,'Debt Snowball Calculator'!$F$19,0)+IF($AC197&lt;=0.005,'Debt Snowball Calculator'!$F$20,0)+IF($AF197&lt;=0.005,'Debt Snowball Calculator'!$F$21,0)+IF($AI197&lt;=0.005,'Debt Snowball Calculator'!$F$22,0))</f>
        <v/>
      </c>
      <c r="D198" s="39" t="str">
        <f aca="false">IF($A198="","",MIN(IF($H197&lt;=0.005,99999,'Debt Snowball Calculator'!$H$13),IF($K197&lt;=0.005,99999,'Debt Snowball Calculator'!$H$14),IF($N197&lt;=0.005,99999,'Debt Snowball Calculator'!$H$15),IF($Q197&lt;=0.005,99999,'Debt Snowball Calculator'!$H$16),IF($T197&lt;=0.005,99999,'Debt Snowball Calculator'!$H$17),IF($W197&lt;=0.005,99999,'Debt Snowball Calculator'!$H$18),IF($Z197&lt;=0.005,99999,'Debt Snowball Calculator'!$H$19),IF($AC197&lt;=0.005,99999,'Debt Snowball Calculator'!$H$20),IF($AF197&lt;=0.005,99999,'Debt Snowball Calculator'!$H$21),IF($AI197&lt;=0.005,99999,'Debt Snowball Calculator'!$H$22)))</f>
        <v/>
      </c>
      <c r="E198" s="17" t="str">
        <f aca="false">IF($A198="","",IF($D198&gt;=99999,"— All Paid Off —",INDEX('Debt Snowball Calculator'!$C$13:$C$22,MATCH($D198,'Debt Snowball Calculator'!$H$13:$H$22,0))))</f>
        <v/>
      </c>
      <c r="F198" s="44" t="str">
        <f aca="false">IF($A198="","",IF($H197&lt;=0.005,0,MIN('Debt Snowball Calculator'!$F$13,$H197+G198)+IF('Debt Snowball Calculator'!$H$13=$D198,MIN($C198,MAX($H197-(MIN('Debt Snowball Calculator'!$F$13,$H197+G198)-G198),0)),0)))</f>
        <v/>
      </c>
      <c r="G198" s="44" t="str">
        <f aca="false">IF($A198="","",$H197*('Debt Snowball Calculator'!$E$13/12))</f>
        <v/>
      </c>
      <c r="H198" s="44" t="str">
        <f aca="false">IF($A198="","",MAX($H197-(F198-G198),0))</f>
        <v/>
      </c>
      <c r="I198" s="44" t="str">
        <f aca="false">IF($A198="","",IF($K197&lt;=0.005,0,MIN('Debt Snowball Calculator'!$F$14,$K197+J198)+IF('Debt Snowball Calculator'!$H$14=$D198,MIN($C198,MAX($K197-(MIN('Debt Snowball Calculator'!$F$14,$K197+J198)-J198),0)),0)))</f>
        <v/>
      </c>
      <c r="J198" s="44" t="str">
        <f aca="false">IF($A198="","",$K197*('Debt Snowball Calculator'!$E$14/12))</f>
        <v/>
      </c>
      <c r="K198" s="44" t="str">
        <f aca="false">IF($A198="","",MAX($K197-(I198-J198),0))</f>
        <v/>
      </c>
      <c r="L198" s="44" t="str">
        <f aca="false">IF($A198="","",IF($N197&lt;=0.005,0,MIN('Debt Snowball Calculator'!$F$15,$N197+M198)+IF('Debt Snowball Calculator'!$H$15=$D198,MIN($C198,MAX($N197-(MIN('Debt Snowball Calculator'!$F$15,$N197+M198)-M198),0)),0)))</f>
        <v/>
      </c>
      <c r="M198" s="44" t="str">
        <f aca="false">IF($A198="","",$N197*('Debt Snowball Calculator'!$E$15/12))</f>
        <v/>
      </c>
      <c r="N198" s="44" t="str">
        <f aca="false">IF($A198="","",MAX($N197-(L198-M198),0))</f>
        <v/>
      </c>
      <c r="O198" s="44" t="str">
        <f aca="false">IF($A198="","",IF($Q197&lt;=0.005,0,MIN('Debt Snowball Calculator'!$F$16,$Q197+P198)+IF('Debt Snowball Calculator'!$H$16=$D198,MIN($C198,MAX($Q197-(MIN('Debt Snowball Calculator'!$F$16,$Q197+P198)-P198),0)),0)))</f>
        <v/>
      </c>
      <c r="P198" s="44" t="str">
        <f aca="false">IF($A198="","",$Q197*('Debt Snowball Calculator'!$E$16/12))</f>
        <v/>
      </c>
      <c r="Q198" s="44" t="str">
        <f aca="false">IF($A198="","",MAX($Q197-(O198-P198),0))</f>
        <v/>
      </c>
      <c r="R198" s="44" t="str">
        <f aca="false">IF($A198="","",IF($T197&lt;=0.005,0,MIN('Debt Snowball Calculator'!$F$17,$T197+S198)+IF('Debt Snowball Calculator'!$H$17=$D198,MIN($C198,MAX($T197-(MIN('Debt Snowball Calculator'!$F$17,$T197+S198)-S198),0)),0)))</f>
        <v/>
      </c>
      <c r="S198" s="44" t="str">
        <f aca="false">IF($A198="","",$T197*('Debt Snowball Calculator'!$E$17/12))</f>
        <v/>
      </c>
      <c r="T198" s="44" t="str">
        <f aca="false">IF($A198="","",MAX($T197-(R198-S198),0))</f>
        <v/>
      </c>
      <c r="U198" s="44" t="str">
        <f aca="false">IF($A198="","",IF($W197&lt;=0.005,0,MIN('Debt Snowball Calculator'!$F$18,$W197+V198)+IF('Debt Snowball Calculator'!$H$18=$D198,MIN($C198,MAX($W197-(MIN('Debt Snowball Calculator'!$F$18,$W197+V198)-V198),0)),0)))</f>
        <v/>
      </c>
      <c r="V198" s="44" t="str">
        <f aca="false">IF($A198="","",$W197*('Debt Snowball Calculator'!$E$18/12))</f>
        <v/>
      </c>
      <c r="W198" s="44" t="str">
        <f aca="false">IF($A198="","",MAX($W197-(U198-V198),0))</f>
        <v/>
      </c>
      <c r="X198" s="44" t="str">
        <f aca="false">IF($A198="","",IF($Z197&lt;=0.005,0,MIN('Debt Snowball Calculator'!$F$19,$Z197+Y198)+IF('Debt Snowball Calculator'!$H$19=$D198,MIN($C198,MAX($Z197-(MIN('Debt Snowball Calculator'!$F$19,$Z197+Y198)-Y198),0)),0)))</f>
        <v/>
      </c>
      <c r="Y198" s="44" t="str">
        <f aca="false">IF($A198="","",$Z197*('Debt Snowball Calculator'!$E$19/12))</f>
        <v/>
      </c>
      <c r="Z198" s="44" t="str">
        <f aca="false">IF($A198="","",MAX($Z197-(X198-Y198),0))</f>
        <v/>
      </c>
      <c r="AA198" s="44" t="str">
        <f aca="false">IF($A198="","",IF($AC197&lt;=0.005,0,MIN('Debt Snowball Calculator'!$F$20,$AC197+AB198)+IF('Debt Snowball Calculator'!$H$20=$D198,MIN($C198,MAX($AC197-(MIN('Debt Snowball Calculator'!$F$20,$AC197+AB198)-AB198),0)),0)))</f>
        <v/>
      </c>
      <c r="AB198" s="44" t="str">
        <f aca="false">IF($A198="","",$AC197*('Debt Snowball Calculator'!$E$20/12))</f>
        <v/>
      </c>
      <c r="AC198" s="44" t="str">
        <f aca="false">IF($A198="","",MAX($AC197-(AA198-AB198),0))</f>
        <v/>
      </c>
      <c r="AD198" s="44" t="str">
        <f aca="false">IF($A198="","",IF($AF197&lt;=0.005,0,MIN('Debt Snowball Calculator'!$F$21,$AF197+AE198)+IF('Debt Snowball Calculator'!$H$21=$D198,MIN($C198,MAX($AF197-(MIN('Debt Snowball Calculator'!$F$21,$AF197+AE198)-AE198),0)),0)))</f>
        <v/>
      </c>
      <c r="AE198" s="44" t="str">
        <f aca="false">IF($A198="","",$AF197*('Debt Snowball Calculator'!$E$21/12))</f>
        <v/>
      </c>
      <c r="AF198" s="44" t="str">
        <f aca="false">IF($A198="","",MAX($AF197-(AD198-AE198),0))</f>
        <v/>
      </c>
      <c r="AG198" s="44" t="str">
        <f aca="false">IF($A198="","",IF($AI197&lt;=0.005,0,MIN('Debt Snowball Calculator'!$F$22,$AI197+AH198)+IF('Debt Snowball Calculator'!$H$22=$D198,MIN($C198,MAX($AI197-(MIN('Debt Snowball Calculator'!$F$22,$AI197+AH198)-AH198),0)),0)))</f>
        <v/>
      </c>
      <c r="AH198" s="44" t="str">
        <f aca="false">IF($A198="","",$AI197*('Debt Snowball Calculator'!$E$22/12))</f>
        <v/>
      </c>
      <c r="AI198" s="44" t="str">
        <f aca="false">IF($A198="","",MAX($AI197-(AG198-AH198),0))</f>
        <v/>
      </c>
      <c r="AJ198" s="44" t="str">
        <f aca="false">IF($A198="","",F198+I198+L198+O198+R198+U198+X198+AA198+AD198+AG198)</f>
        <v/>
      </c>
      <c r="AK198" s="44" t="str">
        <f aca="false">IF($A198="","",G198+J198+M198+P198+S198+V198+Y198+AB198+AE198+AH198)</f>
        <v/>
      </c>
      <c r="AL198" s="44" t="str">
        <f aca="false">IF($A198="","",H198+K198+N198+Q198+T198+W198+Z198+AC198+AF198+AI198)</f>
        <v/>
      </c>
    </row>
    <row r="199" customFormat="false" ht="15" hidden="false" customHeight="false" outlineLevel="0" collapsed="false">
      <c r="A199" s="36" t="str">
        <f aca="false">IF($A198="","",IF(AND(ISNUMBER($AL198),$AL198&gt;0.005),$A198+1,""))</f>
        <v/>
      </c>
      <c r="B199" s="37" t="str">
        <f aca="false">IF($A199="","",EDATE('Debt Snowball Calculator'!$C$8,$A199-1))</f>
        <v/>
      </c>
      <c r="C199" s="43" t="str">
        <f aca="false">IF($A199="","",'Debt Snowball Calculator'!$C$7+IF($H198&lt;=0.005,'Debt Snowball Calculator'!$F$13,0)+IF($K198&lt;=0.005,'Debt Snowball Calculator'!$F$14,0)+IF($N198&lt;=0.005,'Debt Snowball Calculator'!$F$15,0)+IF($Q198&lt;=0.005,'Debt Snowball Calculator'!$F$16,0)+IF($T198&lt;=0.005,'Debt Snowball Calculator'!$F$17,0)+IF($W198&lt;=0.005,'Debt Snowball Calculator'!$F$18,0)+IF($Z198&lt;=0.005,'Debt Snowball Calculator'!$F$19,0)+IF($AC198&lt;=0.005,'Debt Snowball Calculator'!$F$20,0)+IF($AF198&lt;=0.005,'Debt Snowball Calculator'!$F$21,0)+IF($AI198&lt;=0.005,'Debt Snowball Calculator'!$F$22,0))</f>
        <v/>
      </c>
      <c r="D199" s="36" t="str">
        <f aca="false">IF($A199="","",MIN(IF($H198&lt;=0.005,99999,'Debt Snowball Calculator'!$H$13),IF($K198&lt;=0.005,99999,'Debt Snowball Calculator'!$H$14),IF($N198&lt;=0.005,99999,'Debt Snowball Calculator'!$H$15),IF($Q198&lt;=0.005,99999,'Debt Snowball Calculator'!$H$16),IF($T198&lt;=0.005,99999,'Debt Snowball Calculator'!$H$17),IF($W198&lt;=0.005,99999,'Debt Snowball Calculator'!$H$18),IF($Z198&lt;=0.005,99999,'Debt Snowball Calculator'!$H$19),IF($AC198&lt;=0.005,99999,'Debt Snowball Calculator'!$H$20),IF($AF198&lt;=0.005,99999,'Debt Snowball Calculator'!$H$21),IF($AI198&lt;=0.005,99999,'Debt Snowball Calculator'!$H$22)))</f>
        <v/>
      </c>
      <c r="E199" s="10" t="str">
        <f aca="false">IF($A199="","",IF($D199&gt;=99999,"— All Paid Off —",INDEX('Debt Snowball Calculator'!$C$13:$C$22,MATCH($D199,'Debt Snowball Calculator'!$H$13:$H$22,0))))</f>
        <v/>
      </c>
      <c r="F199" s="43" t="str">
        <f aca="false">IF($A199="","",IF($H198&lt;=0.005,0,MIN('Debt Snowball Calculator'!$F$13,$H198+G199)+IF('Debt Snowball Calculator'!$H$13=$D199,MIN($C199,MAX($H198-(MIN('Debt Snowball Calculator'!$F$13,$H198+G199)-G199),0)),0)))</f>
        <v/>
      </c>
      <c r="G199" s="43" t="str">
        <f aca="false">IF($A199="","",$H198*('Debt Snowball Calculator'!$E$13/12))</f>
        <v/>
      </c>
      <c r="H199" s="43" t="str">
        <f aca="false">IF($A199="","",MAX($H198-(F199-G199),0))</f>
        <v/>
      </c>
      <c r="I199" s="43" t="str">
        <f aca="false">IF($A199="","",IF($K198&lt;=0.005,0,MIN('Debt Snowball Calculator'!$F$14,$K198+J199)+IF('Debt Snowball Calculator'!$H$14=$D199,MIN($C199,MAX($K198-(MIN('Debt Snowball Calculator'!$F$14,$K198+J199)-J199),0)),0)))</f>
        <v/>
      </c>
      <c r="J199" s="43" t="str">
        <f aca="false">IF($A199="","",$K198*('Debt Snowball Calculator'!$E$14/12))</f>
        <v/>
      </c>
      <c r="K199" s="43" t="str">
        <f aca="false">IF($A199="","",MAX($K198-(I199-J199),0))</f>
        <v/>
      </c>
      <c r="L199" s="43" t="str">
        <f aca="false">IF($A199="","",IF($N198&lt;=0.005,0,MIN('Debt Snowball Calculator'!$F$15,$N198+M199)+IF('Debt Snowball Calculator'!$H$15=$D199,MIN($C199,MAX($N198-(MIN('Debt Snowball Calculator'!$F$15,$N198+M199)-M199),0)),0)))</f>
        <v/>
      </c>
      <c r="M199" s="43" t="str">
        <f aca="false">IF($A199="","",$N198*('Debt Snowball Calculator'!$E$15/12))</f>
        <v/>
      </c>
      <c r="N199" s="43" t="str">
        <f aca="false">IF($A199="","",MAX($N198-(L199-M199),0))</f>
        <v/>
      </c>
      <c r="O199" s="43" t="str">
        <f aca="false">IF($A199="","",IF($Q198&lt;=0.005,0,MIN('Debt Snowball Calculator'!$F$16,$Q198+P199)+IF('Debt Snowball Calculator'!$H$16=$D199,MIN($C199,MAX($Q198-(MIN('Debt Snowball Calculator'!$F$16,$Q198+P199)-P199),0)),0)))</f>
        <v/>
      </c>
      <c r="P199" s="43" t="str">
        <f aca="false">IF($A199="","",$Q198*('Debt Snowball Calculator'!$E$16/12))</f>
        <v/>
      </c>
      <c r="Q199" s="43" t="str">
        <f aca="false">IF($A199="","",MAX($Q198-(O199-P199),0))</f>
        <v/>
      </c>
      <c r="R199" s="43" t="str">
        <f aca="false">IF($A199="","",IF($T198&lt;=0.005,0,MIN('Debt Snowball Calculator'!$F$17,$T198+S199)+IF('Debt Snowball Calculator'!$H$17=$D199,MIN($C199,MAX($T198-(MIN('Debt Snowball Calculator'!$F$17,$T198+S199)-S199),0)),0)))</f>
        <v/>
      </c>
      <c r="S199" s="43" t="str">
        <f aca="false">IF($A199="","",$T198*('Debt Snowball Calculator'!$E$17/12))</f>
        <v/>
      </c>
      <c r="T199" s="43" t="str">
        <f aca="false">IF($A199="","",MAX($T198-(R199-S199),0))</f>
        <v/>
      </c>
      <c r="U199" s="43" t="str">
        <f aca="false">IF($A199="","",IF($W198&lt;=0.005,0,MIN('Debt Snowball Calculator'!$F$18,$W198+V199)+IF('Debt Snowball Calculator'!$H$18=$D199,MIN($C199,MAX($W198-(MIN('Debt Snowball Calculator'!$F$18,$W198+V199)-V199),0)),0)))</f>
        <v/>
      </c>
      <c r="V199" s="43" t="str">
        <f aca="false">IF($A199="","",$W198*('Debt Snowball Calculator'!$E$18/12))</f>
        <v/>
      </c>
      <c r="W199" s="43" t="str">
        <f aca="false">IF($A199="","",MAX($W198-(U199-V199),0))</f>
        <v/>
      </c>
      <c r="X199" s="43" t="str">
        <f aca="false">IF($A199="","",IF($Z198&lt;=0.005,0,MIN('Debt Snowball Calculator'!$F$19,$Z198+Y199)+IF('Debt Snowball Calculator'!$H$19=$D199,MIN($C199,MAX($Z198-(MIN('Debt Snowball Calculator'!$F$19,$Z198+Y199)-Y199),0)),0)))</f>
        <v/>
      </c>
      <c r="Y199" s="43" t="str">
        <f aca="false">IF($A199="","",$Z198*('Debt Snowball Calculator'!$E$19/12))</f>
        <v/>
      </c>
      <c r="Z199" s="43" t="str">
        <f aca="false">IF($A199="","",MAX($Z198-(X199-Y199),0))</f>
        <v/>
      </c>
      <c r="AA199" s="43" t="str">
        <f aca="false">IF($A199="","",IF($AC198&lt;=0.005,0,MIN('Debt Snowball Calculator'!$F$20,$AC198+AB199)+IF('Debt Snowball Calculator'!$H$20=$D199,MIN($C199,MAX($AC198-(MIN('Debt Snowball Calculator'!$F$20,$AC198+AB199)-AB199),0)),0)))</f>
        <v/>
      </c>
      <c r="AB199" s="43" t="str">
        <f aca="false">IF($A199="","",$AC198*('Debt Snowball Calculator'!$E$20/12))</f>
        <v/>
      </c>
      <c r="AC199" s="43" t="str">
        <f aca="false">IF($A199="","",MAX($AC198-(AA199-AB199),0))</f>
        <v/>
      </c>
      <c r="AD199" s="43" t="str">
        <f aca="false">IF($A199="","",IF($AF198&lt;=0.005,0,MIN('Debt Snowball Calculator'!$F$21,$AF198+AE199)+IF('Debt Snowball Calculator'!$H$21=$D199,MIN($C199,MAX($AF198-(MIN('Debt Snowball Calculator'!$F$21,$AF198+AE199)-AE199),0)),0)))</f>
        <v/>
      </c>
      <c r="AE199" s="43" t="str">
        <f aca="false">IF($A199="","",$AF198*('Debt Snowball Calculator'!$E$21/12))</f>
        <v/>
      </c>
      <c r="AF199" s="43" t="str">
        <f aca="false">IF($A199="","",MAX($AF198-(AD199-AE199),0))</f>
        <v/>
      </c>
      <c r="AG199" s="43" t="str">
        <f aca="false">IF($A199="","",IF($AI198&lt;=0.005,0,MIN('Debt Snowball Calculator'!$F$22,$AI198+AH199)+IF('Debt Snowball Calculator'!$H$22=$D199,MIN($C199,MAX($AI198-(MIN('Debt Snowball Calculator'!$F$22,$AI198+AH199)-AH199),0)),0)))</f>
        <v/>
      </c>
      <c r="AH199" s="43" t="str">
        <f aca="false">IF($A199="","",$AI198*('Debt Snowball Calculator'!$E$22/12))</f>
        <v/>
      </c>
      <c r="AI199" s="43" t="str">
        <f aca="false">IF($A199="","",MAX($AI198-(AG199-AH199),0))</f>
        <v/>
      </c>
      <c r="AJ199" s="43" t="str">
        <f aca="false">IF($A199="","",F199+I199+L199+O199+R199+U199+X199+AA199+AD199+AG199)</f>
        <v/>
      </c>
      <c r="AK199" s="43" t="str">
        <f aca="false">IF($A199="","",G199+J199+M199+P199+S199+V199+Y199+AB199+AE199+AH199)</f>
        <v/>
      </c>
      <c r="AL199" s="43" t="str">
        <f aca="false">IF($A199="","",H199+K199+N199+Q199+T199+W199+Z199+AC199+AF199+AI199)</f>
        <v/>
      </c>
    </row>
    <row r="200" customFormat="false" ht="15" hidden="false" customHeight="false" outlineLevel="0" collapsed="false">
      <c r="A200" s="39" t="str">
        <f aca="false">IF($A199="","",IF(AND(ISNUMBER($AL199),$AL199&gt;0.005),$A199+1,""))</f>
        <v/>
      </c>
      <c r="B200" s="40" t="str">
        <f aca="false">IF($A200="","",EDATE('Debt Snowball Calculator'!$C$8,$A200-1))</f>
        <v/>
      </c>
      <c r="C200" s="44" t="str">
        <f aca="false">IF($A200="","",'Debt Snowball Calculator'!$C$7+IF($H199&lt;=0.005,'Debt Snowball Calculator'!$F$13,0)+IF($K199&lt;=0.005,'Debt Snowball Calculator'!$F$14,0)+IF($N199&lt;=0.005,'Debt Snowball Calculator'!$F$15,0)+IF($Q199&lt;=0.005,'Debt Snowball Calculator'!$F$16,0)+IF($T199&lt;=0.005,'Debt Snowball Calculator'!$F$17,0)+IF($W199&lt;=0.005,'Debt Snowball Calculator'!$F$18,0)+IF($Z199&lt;=0.005,'Debt Snowball Calculator'!$F$19,0)+IF($AC199&lt;=0.005,'Debt Snowball Calculator'!$F$20,0)+IF($AF199&lt;=0.005,'Debt Snowball Calculator'!$F$21,0)+IF($AI199&lt;=0.005,'Debt Snowball Calculator'!$F$22,0))</f>
        <v/>
      </c>
      <c r="D200" s="39" t="str">
        <f aca="false">IF($A200="","",MIN(IF($H199&lt;=0.005,99999,'Debt Snowball Calculator'!$H$13),IF($K199&lt;=0.005,99999,'Debt Snowball Calculator'!$H$14),IF($N199&lt;=0.005,99999,'Debt Snowball Calculator'!$H$15),IF($Q199&lt;=0.005,99999,'Debt Snowball Calculator'!$H$16),IF($T199&lt;=0.005,99999,'Debt Snowball Calculator'!$H$17),IF($W199&lt;=0.005,99999,'Debt Snowball Calculator'!$H$18),IF($Z199&lt;=0.005,99999,'Debt Snowball Calculator'!$H$19),IF($AC199&lt;=0.005,99999,'Debt Snowball Calculator'!$H$20),IF($AF199&lt;=0.005,99999,'Debt Snowball Calculator'!$H$21),IF($AI199&lt;=0.005,99999,'Debt Snowball Calculator'!$H$22)))</f>
        <v/>
      </c>
      <c r="E200" s="17" t="str">
        <f aca="false">IF($A200="","",IF($D200&gt;=99999,"— All Paid Off —",INDEX('Debt Snowball Calculator'!$C$13:$C$22,MATCH($D200,'Debt Snowball Calculator'!$H$13:$H$22,0))))</f>
        <v/>
      </c>
      <c r="F200" s="44" t="str">
        <f aca="false">IF($A200="","",IF($H199&lt;=0.005,0,MIN('Debt Snowball Calculator'!$F$13,$H199+G200)+IF('Debt Snowball Calculator'!$H$13=$D200,MIN($C200,MAX($H199-(MIN('Debt Snowball Calculator'!$F$13,$H199+G200)-G200),0)),0)))</f>
        <v/>
      </c>
      <c r="G200" s="44" t="str">
        <f aca="false">IF($A200="","",$H199*('Debt Snowball Calculator'!$E$13/12))</f>
        <v/>
      </c>
      <c r="H200" s="44" t="str">
        <f aca="false">IF($A200="","",MAX($H199-(F200-G200),0))</f>
        <v/>
      </c>
      <c r="I200" s="44" t="str">
        <f aca="false">IF($A200="","",IF($K199&lt;=0.005,0,MIN('Debt Snowball Calculator'!$F$14,$K199+J200)+IF('Debt Snowball Calculator'!$H$14=$D200,MIN($C200,MAX($K199-(MIN('Debt Snowball Calculator'!$F$14,$K199+J200)-J200),0)),0)))</f>
        <v/>
      </c>
      <c r="J200" s="44" t="str">
        <f aca="false">IF($A200="","",$K199*('Debt Snowball Calculator'!$E$14/12))</f>
        <v/>
      </c>
      <c r="K200" s="44" t="str">
        <f aca="false">IF($A200="","",MAX($K199-(I200-J200),0))</f>
        <v/>
      </c>
      <c r="L200" s="44" t="str">
        <f aca="false">IF($A200="","",IF($N199&lt;=0.005,0,MIN('Debt Snowball Calculator'!$F$15,$N199+M200)+IF('Debt Snowball Calculator'!$H$15=$D200,MIN($C200,MAX($N199-(MIN('Debt Snowball Calculator'!$F$15,$N199+M200)-M200),0)),0)))</f>
        <v/>
      </c>
      <c r="M200" s="44" t="str">
        <f aca="false">IF($A200="","",$N199*('Debt Snowball Calculator'!$E$15/12))</f>
        <v/>
      </c>
      <c r="N200" s="44" t="str">
        <f aca="false">IF($A200="","",MAX($N199-(L200-M200),0))</f>
        <v/>
      </c>
      <c r="O200" s="44" t="str">
        <f aca="false">IF($A200="","",IF($Q199&lt;=0.005,0,MIN('Debt Snowball Calculator'!$F$16,$Q199+P200)+IF('Debt Snowball Calculator'!$H$16=$D200,MIN($C200,MAX($Q199-(MIN('Debt Snowball Calculator'!$F$16,$Q199+P200)-P200),0)),0)))</f>
        <v/>
      </c>
      <c r="P200" s="44" t="str">
        <f aca="false">IF($A200="","",$Q199*('Debt Snowball Calculator'!$E$16/12))</f>
        <v/>
      </c>
      <c r="Q200" s="44" t="str">
        <f aca="false">IF($A200="","",MAX($Q199-(O200-P200),0))</f>
        <v/>
      </c>
      <c r="R200" s="44" t="str">
        <f aca="false">IF($A200="","",IF($T199&lt;=0.005,0,MIN('Debt Snowball Calculator'!$F$17,$T199+S200)+IF('Debt Snowball Calculator'!$H$17=$D200,MIN($C200,MAX($T199-(MIN('Debt Snowball Calculator'!$F$17,$T199+S200)-S200),0)),0)))</f>
        <v/>
      </c>
      <c r="S200" s="44" t="str">
        <f aca="false">IF($A200="","",$T199*('Debt Snowball Calculator'!$E$17/12))</f>
        <v/>
      </c>
      <c r="T200" s="44" t="str">
        <f aca="false">IF($A200="","",MAX($T199-(R200-S200),0))</f>
        <v/>
      </c>
      <c r="U200" s="44" t="str">
        <f aca="false">IF($A200="","",IF($W199&lt;=0.005,0,MIN('Debt Snowball Calculator'!$F$18,$W199+V200)+IF('Debt Snowball Calculator'!$H$18=$D200,MIN($C200,MAX($W199-(MIN('Debt Snowball Calculator'!$F$18,$W199+V200)-V200),0)),0)))</f>
        <v/>
      </c>
      <c r="V200" s="44" t="str">
        <f aca="false">IF($A200="","",$W199*('Debt Snowball Calculator'!$E$18/12))</f>
        <v/>
      </c>
      <c r="W200" s="44" t="str">
        <f aca="false">IF($A200="","",MAX($W199-(U200-V200),0))</f>
        <v/>
      </c>
      <c r="X200" s="44" t="str">
        <f aca="false">IF($A200="","",IF($Z199&lt;=0.005,0,MIN('Debt Snowball Calculator'!$F$19,$Z199+Y200)+IF('Debt Snowball Calculator'!$H$19=$D200,MIN($C200,MAX($Z199-(MIN('Debt Snowball Calculator'!$F$19,$Z199+Y200)-Y200),0)),0)))</f>
        <v/>
      </c>
      <c r="Y200" s="44" t="str">
        <f aca="false">IF($A200="","",$Z199*('Debt Snowball Calculator'!$E$19/12))</f>
        <v/>
      </c>
      <c r="Z200" s="44" t="str">
        <f aca="false">IF($A200="","",MAX($Z199-(X200-Y200),0))</f>
        <v/>
      </c>
      <c r="AA200" s="44" t="str">
        <f aca="false">IF($A200="","",IF($AC199&lt;=0.005,0,MIN('Debt Snowball Calculator'!$F$20,$AC199+AB200)+IF('Debt Snowball Calculator'!$H$20=$D200,MIN($C200,MAX($AC199-(MIN('Debt Snowball Calculator'!$F$20,$AC199+AB200)-AB200),0)),0)))</f>
        <v/>
      </c>
      <c r="AB200" s="44" t="str">
        <f aca="false">IF($A200="","",$AC199*('Debt Snowball Calculator'!$E$20/12))</f>
        <v/>
      </c>
      <c r="AC200" s="44" t="str">
        <f aca="false">IF($A200="","",MAX($AC199-(AA200-AB200),0))</f>
        <v/>
      </c>
      <c r="AD200" s="44" t="str">
        <f aca="false">IF($A200="","",IF($AF199&lt;=0.005,0,MIN('Debt Snowball Calculator'!$F$21,$AF199+AE200)+IF('Debt Snowball Calculator'!$H$21=$D200,MIN($C200,MAX($AF199-(MIN('Debt Snowball Calculator'!$F$21,$AF199+AE200)-AE200),0)),0)))</f>
        <v/>
      </c>
      <c r="AE200" s="44" t="str">
        <f aca="false">IF($A200="","",$AF199*('Debt Snowball Calculator'!$E$21/12))</f>
        <v/>
      </c>
      <c r="AF200" s="44" t="str">
        <f aca="false">IF($A200="","",MAX($AF199-(AD200-AE200),0))</f>
        <v/>
      </c>
      <c r="AG200" s="44" t="str">
        <f aca="false">IF($A200="","",IF($AI199&lt;=0.005,0,MIN('Debt Snowball Calculator'!$F$22,$AI199+AH200)+IF('Debt Snowball Calculator'!$H$22=$D200,MIN($C200,MAX($AI199-(MIN('Debt Snowball Calculator'!$F$22,$AI199+AH200)-AH200),0)),0)))</f>
        <v/>
      </c>
      <c r="AH200" s="44" t="str">
        <f aca="false">IF($A200="","",$AI199*('Debt Snowball Calculator'!$E$22/12))</f>
        <v/>
      </c>
      <c r="AI200" s="44" t="str">
        <f aca="false">IF($A200="","",MAX($AI199-(AG200-AH200),0))</f>
        <v/>
      </c>
      <c r="AJ200" s="44" t="str">
        <f aca="false">IF($A200="","",F200+I200+L200+O200+R200+U200+X200+AA200+AD200+AG200)</f>
        <v/>
      </c>
      <c r="AK200" s="44" t="str">
        <f aca="false">IF($A200="","",G200+J200+M200+P200+S200+V200+Y200+AB200+AE200+AH200)</f>
        <v/>
      </c>
      <c r="AL200" s="44" t="str">
        <f aca="false">IF($A200="","",H200+K200+N200+Q200+T200+W200+Z200+AC200+AF200+AI200)</f>
        <v/>
      </c>
    </row>
    <row r="201" customFormat="false" ht="15" hidden="false" customHeight="false" outlineLevel="0" collapsed="false">
      <c r="A201" s="36" t="str">
        <f aca="false">IF($A200="","",IF(AND(ISNUMBER($AL200),$AL200&gt;0.005),$A200+1,""))</f>
        <v/>
      </c>
      <c r="B201" s="37" t="str">
        <f aca="false">IF($A201="","",EDATE('Debt Snowball Calculator'!$C$8,$A201-1))</f>
        <v/>
      </c>
      <c r="C201" s="43" t="str">
        <f aca="false">IF($A201="","",'Debt Snowball Calculator'!$C$7+IF($H200&lt;=0.005,'Debt Snowball Calculator'!$F$13,0)+IF($K200&lt;=0.005,'Debt Snowball Calculator'!$F$14,0)+IF($N200&lt;=0.005,'Debt Snowball Calculator'!$F$15,0)+IF($Q200&lt;=0.005,'Debt Snowball Calculator'!$F$16,0)+IF($T200&lt;=0.005,'Debt Snowball Calculator'!$F$17,0)+IF($W200&lt;=0.005,'Debt Snowball Calculator'!$F$18,0)+IF($Z200&lt;=0.005,'Debt Snowball Calculator'!$F$19,0)+IF($AC200&lt;=0.005,'Debt Snowball Calculator'!$F$20,0)+IF($AF200&lt;=0.005,'Debt Snowball Calculator'!$F$21,0)+IF($AI200&lt;=0.005,'Debt Snowball Calculator'!$F$22,0))</f>
        <v/>
      </c>
      <c r="D201" s="36" t="str">
        <f aca="false">IF($A201="","",MIN(IF($H200&lt;=0.005,99999,'Debt Snowball Calculator'!$H$13),IF($K200&lt;=0.005,99999,'Debt Snowball Calculator'!$H$14),IF($N200&lt;=0.005,99999,'Debt Snowball Calculator'!$H$15),IF($Q200&lt;=0.005,99999,'Debt Snowball Calculator'!$H$16),IF($T200&lt;=0.005,99999,'Debt Snowball Calculator'!$H$17),IF($W200&lt;=0.005,99999,'Debt Snowball Calculator'!$H$18),IF($Z200&lt;=0.005,99999,'Debt Snowball Calculator'!$H$19),IF($AC200&lt;=0.005,99999,'Debt Snowball Calculator'!$H$20),IF($AF200&lt;=0.005,99999,'Debt Snowball Calculator'!$H$21),IF($AI200&lt;=0.005,99999,'Debt Snowball Calculator'!$H$22)))</f>
        <v/>
      </c>
      <c r="E201" s="10" t="str">
        <f aca="false">IF($A201="","",IF($D201&gt;=99999,"— All Paid Off —",INDEX('Debt Snowball Calculator'!$C$13:$C$22,MATCH($D201,'Debt Snowball Calculator'!$H$13:$H$22,0))))</f>
        <v/>
      </c>
      <c r="F201" s="43" t="str">
        <f aca="false">IF($A201="","",IF($H200&lt;=0.005,0,MIN('Debt Snowball Calculator'!$F$13,$H200+G201)+IF('Debt Snowball Calculator'!$H$13=$D201,MIN($C201,MAX($H200-(MIN('Debt Snowball Calculator'!$F$13,$H200+G201)-G201),0)),0)))</f>
        <v/>
      </c>
      <c r="G201" s="43" t="str">
        <f aca="false">IF($A201="","",$H200*('Debt Snowball Calculator'!$E$13/12))</f>
        <v/>
      </c>
      <c r="H201" s="43" t="str">
        <f aca="false">IF($A201="","",MAX($H200-(F201-G201),0))</f>
        <v/>
      </c>
      <c r="I201" s="43" t="str">
        <f aca="false">IF($A201="","",IF($K200&lt;=0.005,0,MIN('Debt Snowball Calculator'!$F$14,$K200+J201)+IF('Debt Snowball Calculator'!$H$14=$D201,MIN($C201,MAX($K200-(MIN('Debt Snowball Calculator'!$F$14,$K200+J201)-J201),0)),0)))</f>
        <v/>
      </c>
      <c r="J201" s="43" t="str">
        <f aca="false">IF($A201="","",$K200*('Debt Snowball Calculator'!$E$14/12))</f>
        <v/>
      </c>
      <c r="K201" s="43" t="str">
        <f aca="false">IF($A201="","",MAX($K200-(I201-J201),0))</f>
        <v/>
      </c>
      <c r="L201" s="43" t="str">
        <f aca="false">IF($A201="","",IF($N200&lt;=0.005,0,MIN('Debt Snowball Calculator'!$F$15,$N200+M201)+IF('Debt Snowball Calculator'!$H$15=$D201,MIN($C201,MAX($N200-(MIN('Debt Snowball Calculator'!$F$15,$N200+M201)-M201),0)),0)))</f>
        <v/>
      </c>
      <c r="M201" s="43" t="str">
        <f aca="false">IF($A201="","",$N200*('Debt Snowball Calculator'!$E$15/12))</f>
        <v/>
      </c>
      <c r="N201" s="43" t="str">
        <f aca="false">IF($A201="","",MAX($N200-(L201-M201),0))</f>
        <v/>
      </c>
      <c r="O201" s="43" t="str">
        <f aca="false">IF($A201="","",IF($Q200&lt;=0.005,0,MIN('Debt Snowball Calculator'!$F$16,$Q200+P201)+IF('Debt Snowball Calculator'!$H$16=$D201,MIN($C201,MAX($Q200-(MIN('Debt Snowball Calculator'!$F$16,$Q200+P201)-P201),0)),0)))</f>
        <v/>
      </c>
      <c r="P201" s="43" t="str">
        <f aca="false">IF($A201="","",$Q200*('Debt Snowball Calculator'!$E$16/12))</f>
        <v/>
      </c>
      <c r="Q201" s="43" t="str">
        <f aca="false">IF($A201="","",MAX($Q200-(O201-P201),0))</f>
        <v/>
      </c>
      <c r="R201" s="43" t="str">
        <f aca="false">IF($A201="","",IF($T200&lt;=0.005,0,MIN('Debt Snowball Calculator'!$F$17,$T200+S201)+IF('Debt Snowball Calculator'!$H$17=$D201,MIN($C201,MAX($T200-(MIN('Debt Snowball Calculator'!$F$17,$T200+S201)-S201),0)),0)))</f>
        <v/>
      </c>
      <c r="S201" s="43" t="str">
        <f aca="false">IF($A201="","",$T200*('Debt Snowball Calculator'!$E$17/12))</f>
        <v/>
      </c>
      <c r="T201" s="43" t="str">
        <f aca="false">IF($A201="","",MAX($T200-(R201-S201),0))</f>
        <v/>
      </c>
      <c r="U201" s="43" t="str">
        <f aca="false">IF($A201="","",IF($W200&lt;=0.005,0,MIN('Debt Snowball Calculator'!$F$18,$W200+V201)+IF('Debt Snowball Calculator'!$H$18=$D201,MIN($C201,MAX($W200-(MIN('Debt Snowball Calculator'!$F$18,$W200+V201)-V201),0)),0)))</f>
        <v/>
      </c>
      <c r="V201" s="43" t="str">
        <f aca="false">IF($A201="","",$W200*('Debt Snowball Calculator'!$E$18/12))</f>
        <v/>
      </c>
      <c r="W201" s="43" t="str">
        <f aca="false">IF($A201="","",MAX($W200-(U201-V201),0))</f>
        <v/>
      </c>
      <c r="X201" s="43" t="str">
        <f aca="false">IF($A201="","",IF($Z200&lt;=0.005,0,MIN('Debt Snowball Calculator'!$F$19,$Z200+Y201)+IF('Debt Snowball Calculator'!$H$19=$D201,MIN($C201,MAX($Z200-(MIN('Debt Snowball Calculator'!$F$19,$Z200+Y201)-Y201),0)),0)))</f>
        <v/>
      </c>
      <c r="Y201" s="43" t="str">
        <f aca="false">IF($A201="","",$Z200*('Debt Snowball Calculator'!$E$19/12))</f>
        <v/>
      </c>
      <c r="Z201" s="43" t="str">
        <f aca="false">IF($A201="","",MAX($Z200-(X201-Y201),0))</f>
        <v/>
      </c>
      <c r="AA201" s="43" t="str">
        <f aca="false">IF($A201="","",IF($AC200&lt;=0.005,0,MIN('Debt Snowball Calculator'!$F$20,$AC200+AB201)+IF('Debt Snowball Calculator'!$H$20=$D201,MIN($C201,MAX($AC200-(MIN('Debt Snowball Calculator'!$F$20,$AC200+AB201)-AB201),0)),0)))</f>
        <v/>
      </c>
      <c r="AB201" s="43" t="str">
        <f aca="false">IF($A201="","",$AC200*('Debt Snowball Calculator'!$E$20/12))</f>
        <v/>
      </c>
      <c r="AC201" s="43" t="str">
        <f aca="false">IF($A201="","",MAX($AC200-(AA201-AB201),0))</f>
        <v/>
      </c>
      <c r="AD201" s="43" t="str">
        <f aca="false">IF($A201="","",IF($AF200&lt;=0.005,0,MIN('Debt Snowball Calculator'!$F$21,$AF200+AE201)+IF('Debt Snowball Calculator'!$H$21=$D201,MIN($C201,MAX($AF200-(MIN('Debt Snowball Calculator'!$F$21,$AF200+AE201)-AE201),0)),0)))</f>
        <v/>
      </c>
      <c r="AE201" s="43" t="str">
        <f aca="false">IF($A201="","",$AF200*('Debt Snowball Calculator'!$E$21/12))</f>
        <v/>
      </c>
      <c r="AF201" s="43" t="str">
        <f aca="false">IF($A201="","",MAX($AF200-(AD201-AE201),0))</f>
        <v/>
      </c>
      <c r="AG201" s="43" t="str">
        <f aca="false">IF($A201="","",IF($AI200&lt;=0.005,0,MIN('Debt Snowball Calculator'!$F$22,$AI200+AH201)+IF('Debt Snowball Calculator'!$H$22=$D201,MIN($C201,MAX($AI200-(MIN('Debt Snowball Calculator'!$F$22,$AI200+AH201)-AH201),0)),0)))</f>
        <v/>
      </c>
      <c r="AH201" s="43" t="str">
        <f aca="false">IF($A201="","",$AI200*('Debt Snowball Calculator'!$E$22/12))</f>
        <v/>
      </c>
      <c r="AI201" s="43" t="str">
        <f aca="false">IF($A201="","",MAX($AI200-(AG201-AH201),0))</f>
        <v/>
      </c>
      <c r="AJ201" s="43" t="str">
        <f aca="false">IF($A201="","",F201+I201+L201+O201+R201+U201+X201+AA201+AD201+AG201)</f>
        <v/>
      </c>
      <c r="AK201" s="43" t="str">
        <f aca="false">IF($A201="","",G201+J201+M201+P201+S201+V201+Y201+AB201+AE201+AH201)</f>
        <v/>
      </c>
      <c r="AL201" s="43" t="str">
        <f aca="false">IF($A201="","",H201+K201+N201+Q201+T201+W201+Z201+AC201+AF201+AI201)</f>
        <v/>
      </c>
    </row>
    <row r="202" customFormat="false" ht="15" hidden="false" customHeight="false" outlineLevel="0" collapsed="false">
      <c r="A202" s="39" t="str">
        <f aca="false">IF($A201="","",IF(AND(ISNUMBER($AL201),$AL201&gt;0.005),$A201+1,""))</f>
        <v/>
      </c>
      <c r="B202" s="40" t="str">
        <f aca="false">IF($A202="","",EDATE('Debt Snowball Calculator'!$C$8,$A202-1))</f>
        <v/>
      </c>
      <c r="C202" s="44" t="str">
        <f aca="false">IF($A202="","",'Debt Snowball Calculator'!$C$7+IF($H201&lt;=0.005,'Debt Snowball Calculator'!$F$13,0)+IF($K201&lt;=0.005,'Debt Snowball Calculator'!$F$14,0)+IF($N201&lt;=0.005,'Debt Snowball Calculator'!$F$15,0)+IF($Q201&lt;=0.005,'Debt Snowball Calculator'!$F$16,0)+IF($T201&lt;=0.005,'Debt Snowball Calculator'!$F$17,0)+IF($W201&lt;=0.005,'Debt Snowball Calculator'!$F$18,0)+IF($Z201&lt;=0.005,'Debt Snowball Calculator'!$F$19,0)+IF($AC201&lt;=0.005,'Debt Snowball Calculator'!$F$20,0)+IF($AF201&lt;=0.005,'Debt Snowball Calculator'!$F$21,0)+IF($AI201&lt;=0.005,'Debt Snowball Calculator'!$F$22,0))</f>
        <v/>
      </c>
      <c r="D202" s="39" t="str">
        <f aca="false">IF($A202="","",MIN(IF($H201&lt;=0.005,99999,'Debt Snowball Calculator'!$H$13),IF($K201&lt;=0.005,99999,'Debt Snowball Calculator'!$H$14),IF($N201&lt;=0.005,99999,'Debt Snowball Calculator'!$H$15),IF($Q201&lt;=0.005,99999,'Debt Snowball Calculator'!$H$16),IF($T201&lt;=0.005,99999,'Debt Snowball Calculator'!$H$17),IF($W201&lt;=0.005,99999,'Debt Snowball Calculator'!$H$18),IF($Z201&lt;=0.005,99999,'Debt Snowball Calculator'!$H$19),IF($AC201&lt;=0.005,99999,'Debt Snowball Calculator'!$H$20),IF($AF201&lt;=0.005,99999,'Debt Snowball Calculator'!$H$21),IF($AI201&lt;=0.005,99999,'Debt Snowball Calculator'!$H$22)))</f>
        <v/>
      </c>
      <c r="E202" s="17" t="str">
        <f aca="false">IF($A202="","",IF($D202&gt;=99999,"— All Paid Off —",INDEX('Debt Snowball Calculator'!$C$13:$C$22,MATCH($D202,'Debt Snowball Calculator'!$H$13:$H$22,0))))</f>
        <v/>
      </c>
      <c r="F202" s="44" t="str">
        <f aca="false">IF($A202="","",IF($H201&lt;=0.005,0,MIN('Debt Snowball Calculator'!$F$13,$H201+G202)+IF('Debt Snowball Calculator'!$H$13=$D202,MIN($C202,MAX($H201-(MIN('Debt Snowball Calculator'!$F$13,$H201+G202)-G202),0)),0)))</f>
        <v/>
      </c>
      <c r="G202" s="44" t="str">
        <f aca="false">IF($A202="","",$H201*('Debt Snowball Calculator'!$E$13/12))</f>
        <v/>
      </c>
      <c r="H202" s="44" t="str">
        <f aca="false">IF($A202="","",MAX($H201-(F202-G202),0))</f>
        <v/>
      </c>
      <c r="I202" s="44" t="str">
        <f aca="false">IF($A202="","",IF($K201&lt;=0.005,0,MIN('Debt Snowball Calculator'!$F$14,$K201+J202)+IF('Debt Snowball Calculator'!$H$14=$D202,MIN($C202,MAX($K201-(MIN('Debt Snowball Calculator'!$F$14,$K201+J202)-J202),0)),0)))</f>
        <v/>
      </c>
      <c r="J202" s="44" t="str">
        <f aca="false">IF($A202="","",$K201*('Debt Snowball Calculator'!$E$14/12))</f>
        <v/>
      </c>
      <c r="K202" s="44" t="str">
        <f aca="false">IF($A202="","",MAX($K201-(I202-J202),0))</f>
        <v/>
      </c>
      <c r="L202" s="44" t="str">
        <f aca="false">IF($A202="","",IF($N201&lt;=0.005,0,MIN('Debt Snowball Calculator'!$F$15,$N201+M202)+IF('Debt Snowball Calculator'!$H$15=$D202,MIN($C202,MAX($N201-(MIN('Debt Snowball Calculator'!$F$15,$N201+M202)-M202),0)),0)))</f>
        <v/>
      </c>
      <c r="M202" s="44" t="str">
        <f aca="false">IF($A202="","",$N201*('Debt Snowball Calculator'!$E$15/12))</f>
        <v/>
      </c>
      <c r="N202" s="44" t="str">
        <f aca="false">IF($A202="","",MAX($N201-(L202-M202),0))</f>
        <v/>
      </c>
      <c r="O202" s="44" t="str">
        <f aca="false">IF($A202="","",IF($Q201&lt;=0.005,0,MIN('Debt Snowball Calculator'!$F$16,$Q201+P202)+IF('Debt Snowball Calculator'!$H$16=$D202,MIN($C202,MAX($Q201-(MIN('Debt Snowball Calculator'!$F$16,$Q201+P202)-P202),0)),0)))</f>
        <v/>
      </c>
      <c r="P202" s="44" t="str">
        <f aca="false">IF($A202="","",$Q201*('Debt Snowball Calculator'!$E$16/12))</f>
        <v/>
      </c>
      <c r="Q202" s="44" t="str">
        <f aca="false">IF($A202="","",MAX($Q201-(O202-P202),0))</f>
        <v/>
      </c>
      <c r="R202" s="44" t="str">
        <f aca="false">IF($A202="","",IF($T201&lt;=0.005,0,MIN('Debt Snowball Calculator'!$F$17,$T201+S202)+IF('Debt Snowball Calculator'!$H$17=$D202,MIN($C202,MAX($T201-(MIN('Debt Snowball Calculator'!$F$17,$T201+S202)-S202),0)),0)))</f>
        <v/>
      </c>
      <c r="S202" s="44" t="str">
        <f aca="false">IF($A202="","",$T201*('Debt Snowball Calculator'!$E$17/12))</f>
        <v/>
      </c>
      <c r="T202" s="44" t="str">
        <f aca="false">IF($A202="","",MAX($T201-(R202-S202),0))</f>
        <v/>
      </c>
      <c r="U202" s="44" t="str">
        <f aca="false">IF($A202="","",IF($W201&lt;=0.005,0,MIN('Debt Snowball Calculator'!$F$18,$W201+V202)+IF('Debt Snowball Calculator'!$H$18=$D202,MIN($C202,MAX($W201-(MIN('Debt Snowball Calculator'!$F$18,$W201+V202)-V202),0)),0)))</f>
        <v/>
      </c>
      <c r="V202" s="44" t="str">
        <f aca="false">IF($A202="","",$W201*('Debt Snowball Calculator'!$E$18/12))</f>
        <v/>
      </c>
      <c r="W202" s="44" t="str">
        <f aca="false">IF($A202="","",MAX($W201-(U202-V202),0))</f>
        <v/>
      </c>
      <c r="X202" s="44" t="str">
        <f aca="false">IF($A202="","",IF($Z201&lt;=0.005,0,MIN('Debt Snowball Calculator'!$F$19,$Z201+Y202)+IF('Debt Snowball Calculator'!$H$19=$D202,MIN($C202,MAX($Z201-(MIN('Debt Snowball Calculator'!$F$19,$Z201+Y202)-Y202),0)),0)))</f>
        <v/>
      </c>
      <c r="Y202" s="44" t="str">
        <f aca="false">IF($A202="","",$Z201*('Debt Snowball Calculator'!$E$19/12))</f>
        <v/>
      </c>
      <c r="Z202" s="44" t="str">
        <f aca="false">IF($A202="","",MAX($Z201-(X202-Y202),0))</f>
        <v/>
      </c>
      <c r="AA202" s="44" t="str">
        <f aca="false">IF($A202="","",IF($AC201&lt;=0.005,0,MIN('Debt Snowball Calculator'!$F$20,$AC201+AB202)+IF('Debt Snowball Calculator'!$H$20=$D202,MIN($C202,MAX($AC201-(MIN('Debt Snowball Calculator'!$F$20,$AC201+AB202)-AB202),0)),0)))</f>
        <v/>
      </c>
      <c r="AB202" s="44" t="str">
        <f aca="false">IF($A202="","",$AC201*('Debt Snowball Calculator'!$E$20/12))</f>
        <v/>
      </c>
      <c r="AC202" s="44" t="str">
        <f aca="false">IF($A202="","",MAX($AC201-(AA202-AB202),0))</f>
        <v/>
      </c>
      <c r="AD202" s="44" t="str">
        <f aca="false">IF($A202="","",IF($AF201&lt;=0.005,0,MIN('Debt Snowball Calculator'!$F$21,$AF201+AE202)+IF('Debt Snowball Calculator'!$H$21=$D202,MIN($C202,MAX($AF201-(MIN('Debt Snowball Calculator'!$F$21,$AF201+AE202)-AE202),0)),0)))</f>
        <v/>
      </c>
      <c r="AE202" s="44" t="str">
        <f aca="false">IF($A202="","",$AF201*('Debt Snowball Calculator'!$E$21/12))</f>
        <v/>
      </c>
      <c r="AF202" s="44" t="str">
        <f aca="false">IF($A202="","",MAX($AF201-(AD202-AE202),0))</f>
        <v/>
      </c>
      <c r="AG202" s="44" t="str">
        <f aca="false">IF($A202="","",IF($AI201&lt;=0.005,0,MIN('Debt Snowball Calculator'!$F$22,$AI201+AH202)+IF('Debt Snowball Calculator'!$H$22=$D202,MIN($C202,MAX($AI201-(MIN('Debt Snowball Calculator'!$F$22,$AI201+AH202)-AH202),0)),0)))</f>
        <v/>
      </c>
      <c r="AH202" s="44" t="str">
        <f aca="false">IF($A202="","",$AI201*('Debt Snowball Calculator'!$E$22/12))</f>
        <v/>
      </c>
      <c r="AI202" s="44" t="str">
        <f aca="false">IF($A202="","",MAX($AI201-(AG202-AH202),0))</f>
        <v/>
      </c>
      <c r="AJ202" s="44" t="str">
        <f aca="false">IF($A202="","",F202+I202+L202+O202+R202+U202+X202+AA202+AD202+AG202)</f>
        <v/>
      </c>
      <c r="AK202" s="44" t="str">
        <f aca="false">IF($A202="","",G202+J202+M202+P202+S202+V202+Y202+AB202+AE202+AH202)</f>
        <v/>
      </c>
      <c r="AL202" s="44" t="str">
        <f aca="false">IF($A202="","",H202+K202+N202+Q202+T202+W202+Z202+AC202+AF202+AI202)</f>
        <v/>
      </c>
    </row>
    <row r="203" customFormat="false" ht="15" hidden="false" customHeight="false" outlineLevel="0" collapsed="false">
      <c r="A203" s="36" t="str">
        <f aca="false">IF($A202="","",IF(AND(ISNUMBER($AL202),$AL202&gt;0.005),$A202+1,""))</f>
        <v/>
      </c>
      <c r="B203" s="37" t="str">
        <f aca="false">IF($A203="","",EDATE('Debt Snowball Calculator'!$C$8,$A203-1))</f>
        <v/>
      </c>
      <c r="C203" s="43" t="str">
        <f aca="false">IF($A203="","",'Debt Snowball Calculator'!$C$7+IF($H202&lt;=0.005,'Debt Snowball Calculator'!$F$13,0)+IF($K202&lt;=0.005,'Debt Snowball Calculator'!$F$14,0)+IF($N202&lt;=0.005,'Debt Snowball Calculator'!$F$15,0)+IF($Q202&lt;=0.005,'Debt Snowball Calculator'!$F$16,0)+IF($T202&lt;=0.005,'Debt Snowball Calculator'!$F$17,0)+IF($W202&lt;=0.005,'Debt Snowball Calculator'!$F$18,0)+IF($Z202&lt;=0.005,'Debt Snowball Calculator'!$F$19,0)+IF($AC202&lt;=0.005,'Debt Snowball Calculator'!$F$20,0)+IF($AF202&lt;=0.005,'Debt Snowball Calculator'!$F$21,0)+IF($AI202&lt;=0.005,'Debt Snowball Calculator'!$F$22,0))</f>
        <v/>
      </c>
      <c r="D203" s="36" t="str">
        <f aca="false">IF($A203="","",MIN(IF($H202&lt;=0.005,99999,'Debt Snowball Calculator'!$H$13),IF($K202&lt;=0.005,99999,'Debt Snowball Calculator'!$H$14),IF($N202&lt;=0.005,99999,'Debt Snowball Calculator'!$H$15),IF($Q202&lt;=0.005,99999,'Debt Snowball Calculator'!$H$16),IF($T202&lt;=0.005,99999,'Debt Snowball Calculator'!$H$17),IF($W202&lt;=0.005,99999,'Debt Snowball Calculator'!$H$18),IF($Z202&lt;=0.005,99999,'Debt Snowball Calculator'!$H$19),IF($AC202&lt;=0.005,99999,'Debt Snowball Calculator'!$H$20),IF($AF202&lt;=0.005,99999,'Debt Snowball Calculator'!$H$21),IF($AI202&lt;=0.005,99999,'Debt Snowball Calculator'!$H$22)))</f>
        <v/>
      </c>
      <c r="E203" s="10" t="str">
        <f aca="false">IF($A203="","",IF($D203&gt;=99999,"— All Paid Off —",INDEX('Debt Snowball Calculator'!$C$13:$C$22,MATCH($D203,'Debt Snowball Calculator'!$H$13:$H$22,0))))</f>
        <v/>
      </c>
      <c r="F203" s="43" t="str">
        <f aca="false">IF($A203="","",IF($H202&lt;=0.005,0,MIN('Debt Snowball Calculator'!$F$13,$H202+G203)+IF('Debt Snowball Calculator'!$H$13=$D203,MIN($C203,MAX($H202-(MIN('Debt Snowball Calculator'!$F$13,$H202+G203)-G203),0)),0)))</f>
        <v/>
      </c>
      <c r="G203" s="43" t="str">
        <f aca="false">IF($A203="","",$H202*('Debt Snowball Calculator'!$E$13/12))</f>
        <v/>
      </c>
      <c r="H203" s="43" t="str">
        <f aca="false">IF($A203="","",MAX($H202-(F203-G203),0))</f>
        <v/>
      </c>
      <c r="I203" s="43" t="str">
        <f aca="false">IF($A203="","",IF($K202&lt;=0.005,0,MIN('Debt Snowball Calculator'!$F$14,$K202+J203)+IF('Debt Snowball Calculator'!$H$14=$D203,MIN($C203,MAX($K202-(MIN('Debt Snowball Calculator'!$F$14,$K202+J203)-J203),0)),0)))</f>
        <v/>
      </c>
      <c r="J203" s="43" t="str">
        <f aca="false">IF($A203="","",$K202*('Debt Snowball Calculator'!$E$14/12))</f>
        <v/>
      </c>
      <c r="K203" s="43" t="str">
        <f aca="false">IF($A203="","",MAX($K202-(I203-J203),0))</f>
        <v/>
      </c>
      <c r="L203" s="43" t="str">
        <f aca="false">IF($A203="","",IF($N202&lt;=0.005,0,MIN('Debt Snowball Calculator'!$F$15,$N202+M203)+IF('Debt Snowball Calculator'!$H$15=$D203,MIN($C203,MAX($N202-(MIN('Debt Snowball Calculator'!$F$15,$N202+M203)-M203),0)),0)))</f>
        <v/>
      </c>
      <c r="M203" s="43" t="str">
        <f aca="false">IF($A203="","",$N202*('Debt Snowball Calculator'!$E$15/12))</f>
        <v/>
      </c>
      <c r="N203" s="43" t="str">
        <f aca="false">IF($A203="","",MAX($N202-(L203-M203),0))</f>
        <v/>
      </c>
      <c r="O203" s="43" t="str">
        <f aca="false">IF($A203="","",IF($Q202&lt;=0.005,0,MIN('Debt Snowball Calculator'!$F$16,$Q202+P203)+IF('Debt Snowball Calculator'!$H$16=$D203,MIN($C203,MAX($Q202-(MIN('Debt Snowball Calculator'!$F$16,$Q202+P203)-P203),0)),0)))</f>
        <v/>
      </c>
      <c r="P203" s="43" t="str">
        <f aca="false">IF($A203="","",$Q202*('Debt Snowball Calculator'!$E$16/12))</f>
        <v/>
      </c>
      <c r="Q203" s="43" t="str">
        <f aca="false">IF($A203="","",MAX($Q202-(O203-P203),0))</f>
        <v/>
      </c>
      <c r="R203" s="43" t="str">
        <f aca="false">IF($A203="","",IF($T202&lt;=0.005,0,MIN('Debt Snowball Calculator'!$F$17,$T202+S203)+IF('Debt Snowball Calculator'!$H$17=$D203,MIN($C203,MAX($T202-(MIN('Debt Snowball Calculator'!$F$17,$T202+S203)-S203),0)),0)))</f>
        <v/>
      </c>
      <c r="S203" s="43" t="str">
        <f aca="false">IF($A203="","",$T202*('Debt Snowball Calculator'!$E$17/12))</f>
        <v/>
      </c>
      <c r="T203" s="43" t="str">
        <f aca="false">IF($A203="","",MAX($T202-(R203-S203),0))</f>
        <v/>
      </c>
      <c r="U203" s="43" t="str">
        <f aca="false">IF($A203="","",IF($W202&lt;=0.005,0,MIN('Debt Snowball Calculator'!$F$18,$W202+V203)+IF('Debt Snowball Calculator'!$H$18=$D203,MIN($C203,MAX($W202-(MIN('Debt Snowball Calculator'!$F$18,$W202+V203)-V203),0)),0)))</f>
        <v/>
      </c>
      <c r="V203" s="43" t="str">
        <f aca="false">IF($A203="","",$W202*('Debt Snowball Calculator'!$E$18/12))</f>
        <v/>
      </c>
      <c r="W203" s="43" t="str">
        <f aca="false">IF($A203="","",MAX($W202-(U203-V203),0))</f>
        <v/>
      </c>
      <c r="X203" s="43" t="str">
        <f aca="false">IF($A203="","",IF($Z202&lt;=0.005,0,MIN('Debt Snowball Calculator'!$F$19,$Z202+Y203)+IF('Debt Snowball Calculator'!$H$19=$D203,MIN($C203,MAX($Z202-(MIN('Debt Snowball Calculator'!$F$19,$Z202+Y203)-Y203),0)),0)))</f>
        <v/>
      </c>
      <c r="Y203" s="43" t="str">
        <f aca="false">IF($A203="","",$Z202*('Debt Snowball Calculator'!$E$19/12))</f>
        <v/>
      </c>
      <c r="Z203" s="43" t="str">
        <f aca="false">IF($A203="","",MAX($Z202-(X203-Y203),0))</f>
        <v/>
      </c>
      <c r="AA203" s="43" t="str">
        <f aca="false">IF($A203="","",IF($AC202&lt;=0.005,0,MIN('Debt Snowball Calculator'!$F$20,$AC202+AB203)+IF('Debt Snowball Calculator'!$H$20=$D203,MIN($C203,MAX($AC202-(MIN('Debt Snowball Calculator'!$F$20,$AC202+AB203)-AB203),0)),0)))</f>
        <v/>
      </c>
      <c r="AB203" s="43" t="str">
        <f aca="false">IF($A203="","",$AC202*('Debt Snowball Calculator'!$E$20/12))</f>
        <v/>
      </c>
      <c r="AC203" s="43" t="str">
        <f aca="false">IF($A203="","",MAX($AC202-(AA203-AB203),0))</f>
        <v/>
      </c>
      <c r="AD203" s="43" t="str">
        <f aca="false">IF($A203="","",IF($AF202&lt;=0.005,0,MIN('Debt Snowball Calculator'!$F$21,$AF202+AE203)+IF('Debt Snowball Calculator'!$H$21=$D203,MIN($C203,MAX($AF202-(MIN('Debt Snowball Calculator'!$F$21,$AF202+AE203)-AE203),0)),0)))</f>
        <v/>
      </c>
      <c r="AE203" s="43" t="str">
        <f aca="false">IF($A203="","",$AF202*('Debt Snowball Calculator'!$E$21/12))</f>
        <v/>
      </c>
      <c r="AF203" s="43" t="str">
        <f aca="false">IF($A203="","",MAX($AF202-(AD203-AE203),0))</f>
        <v/>
      </c>
      <c r="AG203" s="43" t="str">
        <f aca="false">IF($A203="","",IF($AI202&lt;=0.005,0,MIN('Debt Snowball Calculator'!$F$22,$AI202+AH203)+IF('Debt Snowball Calculator'!$H$22=$D203,MIN($C203,MAX($AI202-(MIN('Debt Snowball Calculator'!$F$22,$AI202+AH203)-AH203),0)),0)))</f>
        <v/>
      </c>
      <c r="AH203" s="43" t="str">
        <f aca="false">IF($A203="","",$AI202*('Debt Snowball Calculator'!$E$22/12))</f>
        <v/>
      </c>
      <c r="AI203" s="43" t="str">
        <f aca="false">IF($A203="","",MAX($AI202-(AG203-AH203),0))</f>
        <v/>
      </c>
      <c r="AJ203" s="43" t="str">
        <f aca="false">IF($A203="","",F203+I203+L203+O203+R203+U203+X203+AA203+AD203+AG203)</f>
        <v/>
      </c>
      <c r="AK203" s="43" t="str">
        <f aca="false">IF($A203="","",G203+J203+M203+P203+S203+V203+Y203+AB203+AE203+AH203)</f>
        <v/>
      </c>
      <c r="AL203" s="43" t="str">
        <f aca="false">IF($A203="","",H203+K203+N203+Q203+T203+W203+Z203+AC203+AF203+AI203)</f>
        <v/>
      </c>
    </row>
    <row r="204" customFormat="false" ht="15" hidden="false" customHeight="false" outlineLevel="0" collapsed="false">
      <c r="A204" s="39" t="str">
        <f aca="false">IF($A203="","",IF(AND(ISNUMBER($AL203),$AL203&gt;0.005),$A203+1,""))</f>
        <v/>
      </c>
      <c r="B204" s="40" t="str">
        <f aca="false">IF($A204="","",EDATE('Debt Snowball Calculator'!$C$8,$A204-1))</f>
        <v/>
      </c>
      <c r="C204" s="44" t="str">
        <f aca="false">IF($A204="","",'Debt Snowball Calculator'!$C$7+IF($H203&lt;=0.005,'Debt Snowball Calculator'!$F$13,0)+IF($K203&lt;=0.005,'Debt Snowball Calculator'!$F$14,0)+IF($N203&lt;=0.005,'Debt Snowball Calculator'!$F$15,0)+IF($Q203&lt;=0.005,'Debt Snowball Calculator'!$F$16,0)+IF($T203&lt;=0.005,'Debt Snowball Calculator'!$F$17,0)+IF($W203&lt;=0.005,'Debt Snowball Calculator'!$F$18,0)+IF($Z203&lt;=0.005,'Debt Snowball Calculator'!$F$19,0)+IF($AC203&lt;=0.005,'Debt Snowball Calculator'!$F$20,0)+IF($AF203&lt;=0.005,'Debt Snowball Calculator'!$F$21,0)+IF($AI203&lt;=0.005,'Debt Snowball Calculator'!$F$22,0))</f>
        <v/>
      </c>
      <c r="D204" s="39" t="str">
        <f aca="false">IF($A204="","",MIN(IF($H203&lt;=0.005,99999,'Debt Snowball Calculator'!$H$13),IF($K203&lt;=0.005,99999,'Debt Snowball Calculator'!$H$14),IF($N203&lt;=0.005,99999,'Debt Snowball Calculator'!$H$15),IF($Q203&lt;=0.005,99999,'Debt Snowball Calculator'!$H$16),IF($T203&lt;=0.005,99999,'Debt Snowball Calculator'!$H$17),IF($W203&lt;=0.005,99999,'Debt Snowball Calculator'!$H$18),IF($Z203&lt;=0.005,99999,'Debt Snowball Calculator'!$H$19),IF($AC203&lt;=0.005,99999,'Debt Snowball Calculator'!$H$20),IF($AF203&lt;=0.005,99999,'Debt Snowball Calculator'!$H$21),IF($AI203&lt;=0.005,99999,'Debt Snowball Calculator'!$H$22)))</f>
        <v/>
      </c>
      <c r="E204" s="17" t="str">
        <f aca="false">IF($A204="","",IF($D204&gt;=99999,"— All Paid Off —",INDEX('Debt Snowball Calculator'!$C$13:$C$22,MATCH($D204,'Debt Snowball Calculator'!$H$13:$H$22,0))))</f>
        <v/>
      </c>
      <c r="F204" s="44" t="str">
        <f aca="false">IF($A204="","",IF($H203&lt;=0.005,0,MIN('Debt Snowball Calculator'!$F$13,$H203+G204)+IF('Debt Snowball Calculator'!$H$13=$D204,MIN($C204,MAX($H203-(MIN('Debt Snowball Calculator'!$F$13,$H203+G204)-G204),0)),0)))</f>
        <v/>
      </c>
      <c r="G204" s="44" t="str">
        <f aca="false">IF($A204="","",$H203*('Debt Snowball Calculator'!$E$13/12))</f>
        <v/>
      </c>
      <c r="H204" s="44" t="str">
        <f aca="false">IF($A204="","",MAX($H203-(F204-G204),0))</f>
        <v/>
      </c>
      <c r="I204" s="44" t="str">
        <f aca="false">IF($A204="","",IF($K203&lt;=0.005,0,MIN('Debt Snowball Calculator'!$F$14,$K203+J204)+IF('Debt Snowball Calculator'!$H$14=$D204,MIN($C204,MAX($K203-(MIN('Debt Snowball Calculator'!$F$14,$K203+J204)-J204),0)),0)))</f>
        <v/>
      </c>
      <c r="J204" s="44" t="str">
        <f aca="false">IF($A204="","",$K203*('Debt Snowball Calculator'!$E$14/12))</f>
        <v/>
      </c>
      <c r="K204" s="44" t="str">
        <f aca="false">IF($A204="","",MAX($K203-(I204-J204),0))</f>
        <v/>
      </c>
      <c r="L204" s="44" t="str">
        <f aca="false">IF($A204="","",IF($N203&lt;=0.005,0,MIN('Debt Snowball Calculator'!$F$15,$N203+M204)+IF('Debt Snowball Calculator'!$H$15=$D204,MIN($C204,MAX($N203-(MIN('Debt Snowball Calculator'!$F$15,$N203+M204)-M204),0)),0)))</f>
        <v/>
      </c>
      <c r="M204" s="44" t="str">
        <f aca="false">IF($A204="","",$N203*('Debt Snowball Calculator'!$E$15/12))</f>
        <v/>
      </c>
      <c r="N204" s="44" t="str">
        <f aca="false">IF($A204="","",MAX($N203-(L204-M204),0))</f>
        <v/>
      </c>
      <c r="O204" s="44" t="str">
        <f aca="false">IF($A204="","",IF($Q203&lt;=0.005,0,MIN('Debt Snowball Calculator'!$F$16,$Q203+P204)+IF('Debt Snowball Calculator'!$H$16=$D204,MIN($C204,MAX($Q203-(MIN('Debt Snowball Calculator'!$F$16,$Q203+P204)-P204),0)),0)))</f>
        <v/>
      </c>
      <c r="P204" s="44" t="str">
        <f aca="false">IF($A204="","",$Q203*('Debt Snowball Calculator'!$E$16/12))</f>
        <v/>
      </c>
      <c r="Q204" s="44" t="str">
        <f aca="false">IF($A204="","",MAX($Q203-(O204-P204),0))</f>
        <v/>
      </c>
      <c r="R204" s="44" t="str">
        <f aca="false">IF($A204="","",IF($T203&lt;=0.005,0,MIN('Debt Snowball Calculator'!$F$17,$T203+S204)+IF('Debt Snowball Calculator'!$H$17=$D204,MIN($C204,MAX($T203-(MIN('Debt Snowball Calculator'!$F$17,$T203+S204)-S204),0)),0)))</f>
        <v/>
      </c>
      <c r="S204" s="44" t="str">
        <f aca="false">IF($A204="","",$T203*('Debt Snowball Calculator'!$E$17/12))</f>
        <v/>
      </c>
      <c r="T204" s="44" t="str">
        <f aca="false">IF($A204="","",MAX($T203-(R204-S204),0))</f>
        <v/>
      </c>
      <c r="U204" s="44" t="str">
        <f aca="false">IF($A204="","",IF($W203&lt;=0.005,0,MIN('Debt Snowball Calculator'!$F$18,$W203+V204)+IF('Debt Snowball Calculator'!$H$18=$D204,MIN($C204,MAX($W203-(MIN('Debt Snowball Calculator'!$F$18,$W203+V204)-V204),0)),0)))</f>
        <v/>
      </c>
      <c r="V204" s="44" t="str">
        <f aca="false">IF($A204="","",$W203*('Debt Snowball Calculator'!$E$18/12))</f>
        <v/>
      </c>
      <c r="W204" s="44" t="str">
        <f aca="false">IF($A204="","",MAX($W203-(U204-V204),0))</f>
        <v/>
      </c>
      <c r="X204" s="44" t="str">
        <f aca="false">IF($A204="","",IF($Z203&lt;=0.005,0,MIN('Debt Snowball Calculator'!$F$19,$Z203+Y204)+IF('Debt Snowball Calculator'!$H$19=$D204,MIN($C204,MAX($Z203-(MIN('Debt Snowball Calculator'!$F$19,$Z203+Y204)-Y204),0)),0)))</f>
        <v/>
      </c>
      <c r="Y204" s="44" t="str">
        <f aca="false">IF($A204="","",$Z203*('Debt Snowball Calculator'!$E$19/12))</f>
        <v/>
      </c>
      <c r="Z204" s="44" t="str">
        <f aca="false">IF($A204="","",MAX($Z203-(X204-Y204),0))</f>
        <v/>
      </c>
      <c r="AA204" s="44" t="str">
        <f aca="false">IF($A204="","",IF($AC203&lt;=0.005,0,MIN('Debt Snowball Calculator'!$F$20,$AC203+AB204)+IF('Debt Snowball Calculator'!$H$20=$D204,MIN($C204,MAX($AC203-(MIN('Debt Snowball Calculator'!$F$20,$AC203+AB204)-AB204),0)),0)))</f>
        <v/>
      </c>
      <c r="AB204" s="44" t="str">
        <f aca="false">IF($A204="","",$AC203*('Debt Snowball Calculator'!$E$20/12))</f>
        <v/>
      </c>
      <c r="AC204" s="44" t="str">
        <f aca="false">IF($A204="","",MAX($AC203-(AA204-AB204),0))</f>
        <v/>
      </c>
      <c r="AD204" s="44" t="str">
        <f aca="false">IF($A204="","",IF($AF203&lt;=0.005,0,MIN('Debt Snowball Calculator'!$F$21,$AF203+AE204)+IF('Debt Snowball Calculator'!$H$21=$D204,MIN($C204,MAX($AF203-(MIN('Debt Snowball Calculator'!$F$21,$AF203+AE204)-AE204),0)),0)))</f>
        <v/>
      </c>
      <c r="AE204" s="44" t="str">
        <f aca="false">IF($A204="","",$AF203*('Debt Snowball Calculator'!$E$21/12))</f>
        <v/>
      </c>
      <c r="AF204" s="44" t="str">
        <f aca="false">IF($A204="","",MAX($AF203-(AD204-AE204),0))</f>
        <v/>
      </c>
      <c r="AG204" s="44" t="str">
        <f aca="false">IF($A204="","",IF($AI203&lt;=0.005,0,MIN('Debt Snowball Calculator'!$F$22,$AI203+AH204)+IF('Debt Snowball Calculator'!$H$22=$D204,MIN($C204,MAX($AI203-(MIN('Debt Snowball Calculator'!$F$22,$AI203+AH204)-AH204),0)),0)))</f>
        <v/>
      </c>
      <c r="AH204" s="44" t="str">
        <f aca="false">IF($A204="","",$AI203*('Debt Snowball Calculator'!$E$22/12))</f>
        <v/>
      </c>
      <c r="AI204" s="44" t="str">
        <f aca="false">IF($A204="","",MAX($AI203-(AG204-AH204),0))</f>
        <v/>
      </c>
      <c r="AJ204" s="44" t="str">
        <f aca="false">IF($A204="","",F204+I204+L204+O204+R204+U204+X204+AA204+AD204+AG204)</f>
        <v/>
      </c>
      <c r="AK204" s="44" t="str">
        <f aca="false">IF($A204="","",G204+J204+M204+P204+S204+V204+Y204+AB204+AE204+AH204)</f>
        <v/>
      </c>
      <c r="AL204" s="44" t="str">
        <f aca="false">IF($A204="","",H204+K204+N204+Q204+T204+W204+Z204+AC204+AF204+AI204)</f>
        <v/>
      </c>
    </row>
    <row r="205" customFormat="false" ht="15" hidden="false" customHeight="false" outlineLevel="0" collapsed="false">
      <c r="A205" s="36" t="str">
        <f aca="false">IF($A204="","",IF(AND(ISNUMBER($AL204),$AL204&gt;0.005),$A204+1,""))</f>
        <v/>
      </c>
      <c r="B205" s="37" t="str">
        <f aca="false">IF($A205="","",EDATE('Debt Snowball Calculator'!$C$8,$A205-1))</f>
        <v/>
      </c>
      <c r="C205" s="43" t="str">
        <f aca="false">IF($A205="","",'Debt Snowball Calculator'!$C$7+IF($H204&lt;=0.005,'Debt Snowball Calculator'!$F$13,0)+IF($K204&lt;=0.005,'Debt Snowball Calculator'!$F$14,0)+IF($N204&lt;=0.005,'Debt Snowball Calculator'!$F$15,0)+IF($Q204&lt;=0.005,'Debt Snowball Calculator'!$F$16,0)+IF($T204&lt;=0.005,'Debt Snowball Calculator'!$F$17,0)+IF($W204&lt;=0.005,'Debt Snowball Calculator'!$F$18,0)+IF($Z204&lt;=0.005,'Debt Snowball Calculator'!$F$19,0)+IF($AC204&lt;=0.005,'Debt Snowball Calculator'!$F$20,0)+IF($AF204&lt;=0.005,'Debt Snowball Calculator'!$F$21,0)+IF($AI204&lt;=0.005,'Debt Snowball Calculator'!$F$22,0))</f>
        <v/>
      </c>
      <c r="D205" s="36" t="str">
        <f aca="false">IF($A205="","",MIN(IF($H204&lt;=0.005,99999,'Debt Snowball Calculator'!$H$13),IF($K204&lt;=0.005,99999,'Debt Snowball Calculator'!$H$14),IF($N204&lt;=0.005,99999,'Debt Snowball Calculator'!$H$15),IF($Q204&lt;=0.005,99999,'Debt Snowball Calculator'!$H$16),IF($T204&lt;=0.005,99999,'Debt Snowball Calculator'!$H$17),IF($W204&lt;=0.005,99999,'Debt Snowball Calculator'!$H$18),IF($Z204&lt;=0.005,99999,'Debt Snowball Calculator'!$H$19),IF($AC204&lt;=0.005,99999,'Debt Snowball Calculator'!$H$20),IF($AF204&lt;=0.005,99999,'Debt Snowball Calculator'!$H$21),IF($AI204&lt;=0.005,99999,'Debt Snowball Calculator'!$H$22)))</f>
        <v/>
      </c>
      <c r="E205" s="10" t="str">
        <f aca="false">IF($A205="","",IF($D205&gt;=99999,"— All Paid Off —",INDEX('Debt Snowball Calculator'!$C$13:$C$22,MATCH($D205,'Debt Snowball Calculator'!$H$13:$H$22,0))))</f>
        <v/>
      </c>
      <c r="F205" s="43" t="str">
        <f aca="false">IF($A205="","",IF($H204&lt;=0.005,0,MIN('Debt Snowball Calculator'!$F$13,$H204+G205)+IF('Debt Snowball Calculator'!$H$13=$D205,MIN($C205,MAX($H204-(MIN('Debt Snowball Calculator'!$F$13,$H204+G205)-G205),0)),0)))</f>
        <v/>
      </c>
      <c r="G205" s="43" t="str">
        <f aca="false">IF($A205="","",$H204*('Debt Snowball Calculator'!$E$13/12))</f>
        <v/>
      </c>
      <c r="H205" s="43" t="str">
        <f aca="false">IF($A205="","",MAX($H204-(F205-G205),0))</f>
        <v/>
      </c>
      <c r="I205" s="43" t="str">
        <f aca="false">IF($A205="","",IF($K204&lt;=0.005,0,MIN('Debt Snowball Calculator'!$F$14,$K204+J205)+IF('Debt Snowball Calculator'!$H$14=$D205,MIN($C205,MAX($K204-(MIN('Debt Snowball Calculator'!$F$14,$K204+J205)-J205),0)),0)))</f>
        <v/>
      </c>
      <c r="J205" s="43" t="str">
        <f aca="false">IF($A205="","",$K204*('Debt Snowball Calculator'!$E$14/12))</f>
        <v/>
      </c>
      <c r="K205" s="43" t="str">
        <f aca="false">IF($A205="","",MAX($K204-(I205-J205),0))</f>
        <v/>
      </c>
      <c r="L205" s="43" t="str">
        <f aca="false">IF($A205="","",IF($N204&lt;=0.005,0,MIN('Debt Snowball Calculator'!$F$15,$N204+M205)+IF('Debt Snowball Calculator'!$H$15=$D205,MIN($C205,MAX($N204-(MIN('Debt Snowball Calculator'!$F$15,$N204+M205)-M205),0)),0)))</f>
        <v/>
      </c>
      <c r="M205" s="43" t="str">
        <f aca="false">IF($A205="","",$N204*('Debt Snowball Calculator'!$E$15/12))</f>
        <v/>
      </c>
      <c r="N205" s="43" t="str">
        <f aca="false">IF($A205="","",MAX($N204-(L205-M205),0))</f>
        <v/>
      </c>
      <c r="O205" s="43" t="str">
        <f aca="false">IF($A205="","",IF($Q204&lt;=0.005,0,MIN('Debt Snowball Calculator'!$F$16,$Q204+P205)+IF('Debt Snowball Calculator'!$H$16=$D205,MIN($C205,MAX($Q204-(MIN('Debt Snowball Calculator'!$F$16,$Q204+P205)-P205),0)),0)))</f>
        <v/>
      </c>
      <c r="P205" s="43" t="str">
        <f aca="false">IF($A205="","",$Q204*('Debt Snowball Calculator'!$E$16/12))</f>
        <v/>
      </c>
      <c r="Q205" s="43" t="str">
        <f aca="false">IF($A205="","",MAX($Q204-(O205-P205),0))</f>
        <v/>
      </c>
      <c r="R205" s="43" t="str">
        <f aca="false">IF($A205="","",IF($T204&lt;=0.005,0,MIN('Debt Snowball Calculator'!$F$17,$T204+S205)+IF('Debt Snowball Calculator'!$H$17=$D205,MIN($C205,MAX($T204-(MIN('Debt Snowball Calculator'!$F$17,$T204+S205)-S205),0)),0)))</f>
        <v/>
      </c>
      <c r="S205" s="43" t="str">
        <f aca="false">IF($A205="","",$T204*('Debt Snowball Calculator'!$E$17/12))</f>
        <v/>
      </c>
      <c r="T205" s="43" t="str">
        <f aca="false">IF($A205="","",MAX($T204-(R205-S205),0))</f>
        <v/>
      </c>
      <c r="U205" s="43" t="str">
        <f aca="false">IF($A205="","",IF($W204&lt;=0.005,0,MIN('Debt Snowball Calculator'!$F$18,$W204+V205)+IF('Debt Snowball Calculator'!$H$18=$D205,MIN($C205,MAX($W204-(MIN('Debt Snowball Calculator'!$F$18,$W204+V205)-V205),0)),0)))</f>
        <v/>
      </c>
      <c r="V205" s="43" t="str">
        <f aca="false">IF($A205="","",$W204*('Debt Snowball Calculator'!$E$18/12))</f>
        <v/>
      </c>
      <c r="W205" s="43" t="str">
        <f aca="false">IF($A205="","",MAX($W204-(U205-V205),0))</f>
        <v/>
      </c>
      <c r="X205" s="43" t="str">
        <f aca="false">IF($A205="","",IF($Z204&lt;=0.005,0,MIN('Debt Snowball Calculator'!$F$19,$Z204+Y205)+IF('Debt Snowball Calculator'!$H$19=$D205,MIN($C205,MAX($Z204-(MIN('Debt Snowball Calculator'!$F$19,$Z204+Y205)-Y205),0)),0)))</f>
        <v/>
      </c>
      <c r="Y205" s="43" t="str">
        <f aca="false">IF($A205="","",$Z204*('Debt Snowball Calculator'!$E$19/12))</f>
        <v/>
      </c>
      <c r="Z205" s="43" t="str">
        <f aca="false">IF($A205="","",MAX($Z204-(X205-Y205),0))</f>
        <v/>
      </c>
      <c r="AA205" s="43" t="str">
        <f aca="false">IF($A205="","",IF($AC204&lt;=0.005,0,MIN('Debt Snowball Calculator'!$F$20,$AC204+AB205)+IF('Debt Snowball Calculator'!$H$20=$D205,MIN($C205,MAX($AC204-(MIN('Debt Snowball Calculator'!$F$20,$AC204+AB205)-AB205),0)),0)))</f>
        <v/>
      </c>
      <c r="AB205" s="43" t="str">
        <f aca="false">IF($A205="","",$AC204*('Debt Snowball Calculator'!$E$20/12))</f>
        <v/>
      </c>
      <c r="AC205" s="43" t="str">
        <f aca="false">IF($A205="","",MAX($AC204-(AA205-AB205),0))</f>
        <v/>
      </c>
      <c r="AD205" s="43" t="str">
        <f aca="false">IF($A205="","",IF($AF204&lt;=0.005,0,MIN('Debt Snowball Calculator'!$F$21,$AF204+AE205)+IF('Debt Snowball Calculator'!$H$21=$D205,MIN($C205,MAX($AF204-(MIN('Debt Snowball Calculator'!$F$21,$AF204+AE205)-AE205),0)),0)))</f>
        <v/>
      </c>
      <c r="AE205" s="43" t="str">
        <f aca="false">IF($A205="","",$AF204*('Debt Snowball Calculator'!$E$21/12))</f>
        <v/>
      </c>
      <c r="AF205" s="43" t="str">
        <f aca="false">IF($A205="","",MAX($AF204-(AD205-AE205),0))</f>
        <v/>
      </c>
      <c r="AG205" s="43" t="str">
        <f aca="false">IF($A205="","",IF($AI204&lt;=0.005,0,MIN('Debt Snowball Calculator'!$F$22,$AI204+AH205)+IF('Debt Snowball Calculator'!$H$22=$D205,MIN($C205,MAX($AI204-(MIN('Debt Snowball Calculator'!$F$22,$AI204+AH205)-AH205),0)),0)))</f>
        <v/>
      </c>
      <c r="AH205" s="43" t="str">
        <f aca="false">IF($A205="","",$AI204*('Debt Snowball Calculator'!$E$22/12))</f>
        <v/>
      </c>
      <c r="AI205" s="43" t="str">
        <f aca="false">IF($A205="","",MAX($AI204-(AG205-AH205),0))</f>
        <v/>
      </c>
      <c r="AJ205" s="43" t="str">
        <f aca="false">IF($A205="","",F205+I205+L205+O205+R205+U205+X205+AA205+AD205+AG205)</f>
        <v/>
      </c>
      <c r="AK205" s="43" t="str">
        <f aca="false">IF($A205="","",G205+J205+M205+P205+S205+V205+Y205+AB205+AE205+AH205)</f>
        <v/>
      </c>
      <c r="AL205" s="43" t="str">
        <f aca="false">IF($A205="","",H205+K205+N205+Q205+T205+W205+Z205+AC205+AF205+AI205)</f>
        <v/>
      </c>
    </row>
    <row r="206" customFormat="false" ht="15" hidden="false" customHeight="false" outlineLevel="0" collapsed="false">
      <c r="A206" s="39" t="str">
        <f aca="false">IF($A205="","",IF(AND(ISNUMBER($AL205),$AL205&gt;0.005),$A205+1,""))</f>
        <v/>
      </c>
      <c r="B206" s="40" t="str">
        <f aca="false">IF($A206="","",EDATE('Debt Snowball Calculator'!$C$8,$A206-1))</f>
        <v/>
      </c>
      <c r="C206" s="44" t="str">
        <f aca="false">IF($A206="","",'Debt Snowball Calculator'!$C$7+IF($H205&lt;=0.005,'Debt Snowball Calculator'!$F$13,0)+IF($K205&lt;=0.005,'Debt Snowball Calculator'!$F$14,0)+IF($N205&lt;=0.005,'Debt Snowball Calculator'!$F$15,0)+IF($Q205&lt;=0.005,'Debt Snowball Calculator'!$F$16,0)+IF($T205&lt;=0.005,'Debt Snowball Calculator'!$F$17,0)+IF($W205&lt;=0.005,'Debt Snowball Calculator'!$F$18,0)+IF($Z205&lt;=0.005,'Debt Snowball Calculator'!$F$19,0)+IF($AC205&lt;=0.005,'Debt Snowball Calculator'!$F$20,0)+IF($AF205&lt;=0.005,'Debt Snowball Calculator'!$F$21,0)+IF($AI205&lt;=0.005,'Debt Snowball Calculator'!$F$22,0))</f>
        <v/>
      </c>
      <c r="D206" s="39" t="str">
        <f aca="false">IF($A206="","",MIN(IF($H205&lt;=0.005,99999,'Debt Snowball Calculator'!$H$13),IF($K205&lt;=0.005,99999,'Debt Snowball Calculator'!$H$14),IF($N205&lt;=0.005,99999,'Debt Snowball Calculator'!$H$15),IF($Q205&lt;=0.005,99999,'Debt Snowball Calculator'!$H$16),IF($T205&lt;=0.005,99999,'Debt Snowball Calculator'!$H$17),IF($W205&lt;=0.005,99999,'Debt Snowball Calculator'!$H$18),IF($Z205&lt;=0.005,99999,'Debt Snowball Calculator'!$H$19),IF($AC205&lt;=0.005,99999,'Debt Snowball Calculator'!$H$20),IF($AF205&lt;=0.005,99999,'Debt Snowball Calculator'!$H$21),IF($AI205&lt;=0.005,99999,'Debt Snowball Calculator'!$H$22)))</f>
        <v/>
      </c>
      <c r="E206" s="17" t="str">
        <f aca="false">IF($A206="","",IF($D206&gt;=99999,"— All Paid Off —",INDEX('Debt Snowball Calculator'!$C$13:$C$22,MATCH($D206,'Debt Snowball Calculator'!$H$13:$H$22,0))))</f>
        <v/>
      </c>
      <c r="F206" s="44" t="str">
        <f aca="false">IF($A206="","",IF($H205&lt;=0.005,0,MIN('Debt Snowball Calculator'!$F$13,$H205+G206)+IF('Debt Snowball Calculator'!$H$13=$D206,MIN($C206,MAX($H205-(MIN('Debt Snowball Calculator'!$F$13,$H205+G206)-G206),0)),0)))</f>
        <v/>
      </c>
      <c r="G206" s="44" t="str">
        <f aca="false">IF($A206="","",$H205*('Debt Snowball Calculator'!$E$13/12))</f>
        <v/>
      </c>
      <c r="H206" s="44" t="str">
        <f aca="false">IF($A206="","",MAX($H205-(F206-G206),0))</f>
        <v/>
      </c>
      <c r="I206" s="44" t="str">
        <f aca="false">IF($A206="","",IF($K205&lt;=0.005,0,MIN('Debt Snowball Calculator'!$F$14,$K205+J206)+IF('Debt Snowball Calculator'!$H$14=$D206,MIN($C206,MAX($K205-(MIN('Debt Snowball Calculator'!$F$14,$K205+J206)-J206),0)),0)))</f>
        <v/>
      </c>
      <c r="J206" s="44" t="str">
        <f aca="false">IF($A206="","",$K205*('Debt Snowball Calculator'!$E$14/12))</f>
        <v/>
      </c>
      <c r="K206" s="44" t="str">
        <f aca="false">IF($A206="","",MAX($K205-(I206-J206),0))</f>
        <v/>
      </c>
      <c r="L206" s="44" t="str">
        <f aca="false">IF($A206="","",IF($N205&lt;=0.005,0,MIN('Debt Snowball Calculator'!$F$15,$N205+M206)+IF('Debt Snowball Calculator'!$H$15=$D206,MIN($C206,MAX($N205-(MIN('Debt Snowball Calculator'!$F$15,$N205+M206)-M206),0)),0)))</f>
        <v/>
      </c>
      <c r="M206" s="44" t="str">
        <f aca="false">IF($A206="","",$N205*('Debt Snowball Calculator'!$E$15/12))</f>
        <v/>
      </c>
      <c r="N206" s="44" t="str">
        <f aca="false">IF($A206="","",MAX($N205-(L206-M206),0))</f>
        <v/>
      </c>
      <c r="O206" s="44" t="str">
        <f aca="false">IF($A206="","",IF($Q205&lt;=0.005,0,MIN('Debt Snowball Calculator'!$F$16,$Q205+P206)+IF('Debt Snowball Calculator'!$H$16=$D206,MIN($C206,MAX($Q205-(MIN('Debt Snowball Calculator'!$F$16,$Q205+P206)-P206),0)),0)))</f>
        <v/>
      </c>
      <c r="P206" s="44" t="str">
        <f aca="false">IF($A206="","",$Q205*('Debt Snowball Calculator'!$E$16/12))</f>
        <v/>
      </c>
      <c r="Q206" s="44" t="str">
        <f aca="false">IF($A206="","",MAX($Q205-(O206-P206),0))</f>
        <v/>
      </c>
      <c r="R206" s="44" t="str">
        <f aca="false">IF($A206="","",IF($T205&lt;=0.005,0,MIN('Debt Snowball Calculator'!$F$17,$T205+S206)+IF('Debt Snowball Calculator'!$H$17=$D206,MIN($C206,MAX($T205-(MIN('Debt Snowball Calculator'!$F$17,$T205+S206)-S206),0)),0)))</f>
        <v/>
      </c>
      <c r="S206" s="44" t="str">
        <f aca="false">IF($A206="","",$T205*('Debt Snowball Calculator'!$E$17/12))</f>
        <v/>
      </c>
      <c r="T206" s="44" t="str">
        <f aca="false">IF($A206="","",MAX($T205-(R206-S206),0))</f>
        <v/>
      </c>
      <c r="U206" s="44" t="str">
        <f aca="false">IF($A206="","",IF($W205&lt;=0.005,0,MIN('Debt Snowball Calculator'!$F$18,$W205+V206)+IF('Debt Snowball Calculator'!$H$18=$D206,MIN($C206,MAX($W205-(MIN('Debt Snowball Calculator'!$F$18,$W205+V206)-V206),0)),0)))</f>
        <v/>
      </c>
      <c r="V206" s="44" t="str">
        <f aca="false">IF($A206="","",$W205*('Debt Snowball Calculator'!$E$18/12))</f>
        <v/>
      </c>
      <c r="W206" s="44" t="str">
        <f aca="false">IF($A206="","",MAX($W205-(U206-V206),0))</f>
        <v/>
      </c>
      <c r="X206" s="44" t="str">
        <f aca="false">IF($A206="","",IF($Z205&lt;=0.005,0,MIN('Debt Snowball Calculator'!$F$19,$Z205+Y206)+IF('Debt Snowball Calculator'!$H$19=$D206,MIN($C206,MAX($Z205-(MIN('Debt Snowball Calculator'!$F$19,$Z205+Y206)-Y206),0)),0)))</f>
        <v/>
      </c>
      <c r="Y206" s="44" t="str">
        <f aca="false">IF($A206="","",$Z205*('Debt Snowball Calculator'!$E$19/12))</f>
        <v/>
      </c>
      <c r="Z206" s="44" t="str">
        <f aca="false">IF($A206="","",MAX($Z205-(X206-Y206),0))</f>
        <v/>
      </c>
      <c r="AA206" s="44" t="str">
        <f aca="false">IF($A206="","",IF($AC205&lt;=0.005,0,MIN('Debt Snowball Calculator'!$F$20,$AC205+AB206)+IF('Debt Snowball Calculator'!$H$20=$D206,MIN($C206,MAX($AC205-(MIN('Debt Snowball Calculator'!$F$20,$AC205+AB206)-AB206),0)),0)))</f>
        <v/>
      </c>
      <c r="AB206" s="44" t="str">
        <f aca="false">IF($A206="","",$AC205*('Debt Snowball Calculator'!$E$20/12))</f>
        <v/>
      </c>
      <c r="AC206" s="44" t="str">
        <f aca="false">IF($A206="","",MAX($AC205-(AA206-AB206),0))</f>
        <v/>
      </c>
      <c r="AD206" s="44" t="str">
        <f aca="false">IF($A206="","",IF($AF205&lt;=0.005,0,MIN('Debt Snowball Calculator'!$F$21,$AF205+AE206)+IF('Debt Snowball Calculator'!$H$21=$D206,MIN($C206,MAX($AF205-(MIN('Debt Snowball Calculator'!$F$21,$AF205+AE206)-AE206),0)),0)))</f>
        <v/>
      </c>
      <c r="AE206" s="44" t="str">
        <f aca="false">IF($A206="","",$AF205*('Debt Snowball Calculator'!$E$21/12))</f>
        <v/>
      </c>
      <c r="AF206" s="44" t="str">
        <f aca="false">IF($A206="","",MAX($AF205-(AD206-AE206),0))</f>
        <v/>
      </c>
      <c r="AG206" s="44" t="str">
        <f aca="false">IF($A206="","",IF($AI205&lt;=0.005,0,MIN('Debt Snowball Calculator'!$F$22,$AI205+AH206)+IF('Debt Snowball Calculator'!$H$22=$D206,MIN($C206,MAX($AI205-(MIN('Debt Snowball Calculator'!$F$22,$AI205+AH206)-AH206),0)),0)))</f>
        <v/>
      </c>
      <c r="AH206" s="44" t="str">
        <f aca="false">IF($A206="","",$AI205*('Debt Snowball Calculator'!$E$22/12))</f>
        <v/>
      </c>
      <c r="AI206" s="44" t="str">
        <f aca="false">IF($A206="","",MAX($AI205-(AG206-AH206),0))</f>
        <v/>
      </c>
      <c r="AJ206" s="44" t="str">
        <f aca="false">IF($A206="","",F206+I206+L206+O206+R206+U206+X206+AA206+AD206+AG206)</f>
        <v/>
      </c>
      <c r="AK206" s="44" t="str">
        <f aca="false">IF($A206="","",G206+J206+M206+P206+S206+V206+Y206+AB206+AE206+AH206)</f>
        <v/>
      </c>
      <c r="AL206" s="44" t="str">
        <f aca="false">IF($A206="","",H206+K206+N206+Q206+T206+W206+Z206+AC206+AF206+AI206)</f>
        <v/>
      </c>
    </row>
    <row r="207" customFormat="false" ht="15" hidden="false" customHeight="false" outlineLevel="0" collapsed="false">
      <c r="A207" s="36" t="str">
        <f aca="false">IF($A206="","",IF(AND(ISNUMBER($AL206),$AL206&gt;0.005),$A206+1,""))</f>
        <v/>
      </c>
      <c r="B207" s="37" t="str">
        <f aca="false">IF($A207="","",EDATE('Debt Snowball Calculator'!$C$8,$A207-1))</f>
        <v/>
      </c>
      <c r="C207" s="43" t="str">
        <f aca="false">IF($A207="","",'Debt Snowball Calculator'!$C$7+IF($H206&lt;=0.005,'Debt Snowball Calculator'!$F$13,0)+IF($K206&lt;=0.005,'Debt Snowball Calculator'!$F$14,0)+IF($N206&lt;=0.005,'Debt Snowball Calculator'!$F$15,0)+IF($Q206&lt;=0.005,'Debt Snowball Calculator'!$F$16,0)+IF($T206&lt;=0.005,'Debt Snowball Calculator'!$F$17,0)+IF($W206&lt;=0.005,'Debt Snowball Calculator'!$F$18,0)+IF($Z206&lt;=0.005,'Debt Snowball Calculator'!$F$19,0)+IF($AC206&lt;=0.005,'Debt Snowball Calculator'!$F$20,0)+IF($AF206&lt;=0.005,'Debt Snowball Calculator'!$F$21,0)+IF($AI206&lt;=0.005,'Debt Snowball Calculator'!$F$22,0))</f>
        <v/>
      </c>
      <c r="D207" s="36" t="str">
        <f aca="false">IF($A207="","",MIN(IF($H206&lt;=0.005,99999,'Debt Snowball Calculator'!$H$13),IF($K206&lt;=0.005,99999,'Debt Snowball Calculator'!$H$14),IF($N206&lt;=0.005,99999,'Debt Snowball Calculator'!$H$15),IF($Q206&lt;=0.005,99999,'Debt Snowball Calculator'!$H$16),IF($T206&lt;=0.005,99999,'Debt Snowball Calculator'!$H$17),IF($W206&lt;=0.005,99999,'Debt Snowball Calculator'!$H$18),IF($Z206&lt;=0.005,99999,'Debt Snowball Calculator'!$H$19),IF($AC206&lt;=0.005,99999,'Debt Snowball Calculator'!$H$20),IF($AF206&lt;=0.005,99999,'Debt Snowball Calculator'!$H$21),IF($AI206&lt;=0.005,99999,'Debt Snowball Calculator'!$H$22)))</f>
        <v/>
      </c>
      <c r="E207" s="10" t="str">
        <f aca="false">IF($A207="","",IF($D207&gt;=99999,"— All Paid Off —",INDEX('Debt Snowball Calculator'!$C$13:$C$22,MATCH($D207,'Debt Snowball Calculator'!$H$13:$H$22,0))))</f>
        <v/>
      </c>
      <c r="F207" s="43" t="str">
        <f aca="false">IF($A207="","",IF($H206&lt;=0.005,0,MIN('Debt Snowball Calculator'!$F$13,$H206+G207)+IF('Debt Snowball Calculator'!$H$13=$D207,MIN($C207,MAX($H206-(MIN('Debt Snowball Calculator'!$F$13,$H206+G207)-G207),0)),0)))</f>
        <v/>
      </c>
      <c r="G207" s="43" t="str">
        <f aca="false">IF($A207="","",$H206*('Debt Snowball Calculator'!$E$13/12))</f>
        <v/>
      </c>
      <c r="H207" s="43" t="str">
        <f aca="false">IF($A207="","",MAX($H206-(F207-G207),0))</f>
        <v/>
      </c>
      <c r="I207" s="43" t="str">
        <f aca="false">IF($A207="","",IF($K206&lt;=0.005,0,MIN('Debt Snowball Calculator'!$F$14,$K206+J207)+IF('Debt Snowball Calculator'!$H$14=$D207,MIN($C207,MAX($K206-(MIN('Debt Snowball Calculator'!$F$14,$K206+J207)-J207),0)),0)))</f>
        <v/>
      </c>
      <c r="J207" s="43" t="str">
        <f aca="false">IF($A207="","",$K206*('Debt Snowball Calculator'!$E$14/12))</f>
        <v/>
      </c>
      <c r="K207" s="43" t="str">
        <f aca="false">IF($A207="","",MAX($K206-(I207-J207),0))</f>
        <v/>
      </c>
      <c r="L207" s="43" t="str">
        <f aca="false">IF($A207="","",IF($N206&lt;=0.005,0,MIN('Debt Snowball Calculator'!$F$15,$N206+M207)+IF('Debt Snowball Calculator'!$H$15=$D207,MIN($C207,MAX($N206-(MIN('Debt Snowball Calculator'!$F$15,$N206+M207)-M207),0)),0)))</f>
        <v/>
      </c>
      <c r="M207" s="43" t="str">
        <f aca="false">IF($A207="","",$N206*('Debt Snowball Calculator'!$E$15/12))</f>
        <v/>
      </c>
      <c r="N207" s="43" t="str">
        <f aca="false">IF($A207="","",MAX($N206-(L207-M207),0))</f>
        <v/>
      </c>
      <c r="O207" s="43" t="str">
        <f aca="false">IF($A207="","",IF($Q206&lt;=0.005,0,MIN('Debt Snowball Calculator'!$F$16,$Q206+P207)+IF('Debt Snowball Calculator'!$H$16=$D207,MIN($C207,MAX($Q206-(MIN('Debt Snowball Calculator'!$F$16,$Q206+P207)-P207),0)),0)))</f>
        <v/>
      </c>
      <c r="P207" s="43" t="str">
        <f aca="false">IF($A207="","",$Q206*('Debt Snowball Calculator'!$E$16/12))</f>
        <v/>
      </c>
      <c r="Q207" s="43" t="str">
        <f aca="false">IF($A207="","",MAX($Q206-(O207-P207),0))</f>
        <v/>
      </c>
      <c r="R207" s="43" t="str">
        <f aca="false">IF($A207="","",IF($T206&lt;=0.005,0,MIN('Debt Snowball Calculator'!$F$17,$T206+S207)+IF('Debt Snowball Calculator'!$H$17=$D207,MIN($C207,MAX($T206-(MIN('Debt Snowball Calculator'!$F$17,$T206+S207)-S207),0)),0)))</f>
        <v/>
      </c>
      <c r="S207" s="43" t="str">
        <f aca="false">IF($A207="","",$T206*('Debt Snowball Calculator'!$E$17/12))</f>
        <v/>
      </c>
      <c r="T207" s="43" t="str">
        <f aca="false">IF($A207="","",MAX($T206-(R207-S207),0))</f>
        <v/>
      </c>
      <c r="U207" s="43" t="str">
        <f aca="false">IF($A207="","",IF($W206&lt;=0.005,0,MIN('Debt Snowball Calculator'!$F$18,$W206+V207)+IF('Debt Snowball Calculator'!$H$18=$D207,MIN($C207,MAX($W206-(MIN('Debt Snowball Calculator'!$F$18,$W206+V207)-V207),0)),0)))</f>
        <v/>
      </c>
      <c r="V207" s="43" t="str">
        <f aca="false">IF($A207="","",$W206*('Debt Snowball Calculator'!$E$18/12))</f>
        <v/>
      </c>
      <c r="W207" s="43" t="str">
        <f aca="false">IF($A207="","",MAX($W206-(U207-V207),0))</f>
        <v/>
      </c>
      <c r="X207" s="43" t="str">
        <f aca="false">IF($A207="","",IF($Z206&lt;=0.005,0,MIN('Debt Snowball Calculator'!$F$19,$Z206+Y207)+IF('Debt Snowball Calculator'!$H$19=$D207,MIN($C207,MAX($Z206-(MIN('Debt Snowball Calculator'!$F$19,$Z206+Y207)-Y207),0)),0)))</f>
        <v/>
      </c>
      <c r="Y207" s="43" t="str">
        <f aca="false">IF($A207="","",$Z206*('Debt Snowball Calculator'!$E$19/12))</f>
        <v/>
      </c>
      <c r="Z207" s="43" t="str">
        <f aca="false">IF($A207="","",MAX($Z206-(X207-Y207),0))</f>
        <v/>
      </c>
      <c r="AA207" s="43" t="str">
        <f aca="false">IF($A207="","",IF($AC206&lt;=0.005,0,MIN('Debt Snowball Calculator'!$F$20,$AC206+AB207)+IF('Debt Snowball Calculator'!$H$20=$D207,MIN($C207,MAX($AC206-(MIN('Debt Snowball Calculator'!$F$20,$AC206+AB207)-AB207),0)),0)))</f>
        <v/>
      </c>
      <c r="AB207" s="43" t="str">
        <f aca="false">IF($A207="","",$AC206*('Debt Snowball Calculator'!$E$20/12))</f>
        <v/>
      </c>
      <c r="AC207" s="43" t="str">
        <f aca="false">IF($A207="","",MAX($AC206-(AA207-AB207),0))</f>
        <v/>
      </c>
      <c r="AD207" s="43" t="str">
        <f aca="false">IF($A207="","",IF($AF206&lt;=0.005,0,MIN('Debt Snowball Calculator'!$F$21,$AF206+AE207)+IF('Debt Snowball Calculator'!$H$21=$D207,MIN($C207,MAX($AF206-(MIN('Debt Snowball Calculator'!$F$21,$AF206+AE207)-AE207),0)),0)))</f>
        <v/>
      </c>
      <c r="AE207" s="43" t="str">
        <f aca="false">IF($A207="","",$AF206*('Debt Snowball Calculator'!$E$21/12))</f>
        <v/>
      </c>
      <c r="AF207" s="43" t="str">
        <f aca="false">IF($A207="","",MAX($AF206-(AD207-AE207),0))</f>
        <v/>
      </c>
      <c r="AG207" s="43" t="str">
        <f aca="false">IF($A207="","",IF($AI206&lt;=0.005,0,MIN('Debt Snowball Calculator'!$F$22,$AI206+AH207)+IF('Debt Snowball Calculator'!$H$22=$D207,MIN($C207,MAX($AI206-(MIN('Debt Snowball Calculator'!$F$22,$AI206+AH207)-AH207),0)),0)))</f>
        <v/>
      </c>
      <c r="AH207" s="43" t="str">
        <f aca="false">IF($A207="","",$AI206*('Debt Snowball Calculator'!$E$22/12))</f>
        <v/>
      </c>
      <c r="AI207" s="43" t="str">
        <f aca="false">IF($A207="","",MAX($AI206-(AG207-AH207),0))</f>
        <v/>
      </c>
      <c r="AJ207" s="43" t="str">
        <f aca="false">IF($A207="","",F207+I207+L207+O207+R207+U207+X207+AA207+AD207+AG207)</f>
        <v/>
      </c>
      <c r="AK207" s="43" t="str">
        <f aca="false">IF($A207="","",G207+J207+M207+P207+S207+V207+Y207+AB207+AE207+AH207)</f>
        <v/>
      </c>
      <c r="AL207" s="43" t="str">
        <f aca="false">IF($A207="","",H207+K207+N207+Q207+T207+W207+Z207+AC207+AF207+AI207)</f>
        <v/>
      </c>
    </row>
    <row r="208" customFormat="false" ht="15" hidden="false" customHeight="false" outlineLevel="0" collapsed="false">
      <c r="A208" s="39" t="str">
        <f aca="false">IF($A207="","",IF(AND(ISNUMBER($AL207),$AL207&gt;0.005),$A207+1,""))</f>
        <v/>
      </c>
      <c r="B208" s="40" t="str">
        <f aca="false">IF($A208="","",EDATE('Debt Snowball Calculator'!$C$8,$A208-1))</f>
        <v/>
      </c>
      <c r="C208" s="44" t="str">
        <f aca="false">IF($A208="","",'Debt Snowball Calculator'!$C$7+IF($H207&lt;=0.005,'Debt Snowball Calculator'!$F$13,0)+IF($K207&lt;=0.005,'Debt Snowball Calculator'!$F$14,0)+IF($N207&lt;=0.005,'Debt Snowball Calculator'!$F$15,0)+IF($Q207&lt;=0.005,'Debt Snowball Calculator'!$F$16,0)+IF($T207&lt;=0.005,'Debt Snowball Calculator'!$F$17,0)+IF($W207&lt;=0.005,'Debt Snowball Calculator'!$F$18,0)+IF($Z207&lt;=0.005,'Debt Snowball Calculator'!$F$19,0)+IF($AC207&lt;=0.005,'Debt Snowball Calculator'!$F$20,0)+IF($AF207&lt;=0.005,'Debt Snowball Calculator'!$F$21,0)+IF($AI207&lt;=0.005,'Debt Snowball Calculator'!$F$22,0))</f>
        <v/>
      </c>
      <c r="D208" s="39" t="str">
        <f aca="false">IF($A208="","",MIN(IF($H207&lt;=0.005,99999,'Debt Snowball Calculator'!$H$13),IF($K207&lt;=0.005,99999,'Debt Snowball Calculator'!$H$14),IF($N207&lt;=0.005,99999,'Debt Snowball Calculator'!$H$15),IF($Q207&lt;=0.005,99999,'Debt Snowball Calculator'!$H$16),IF($T207&lt;=0.005,99999,'Debt Snowball Calculator'!$H$17),IF($W207&lt;=0.005,99999,'Debt Snowball Calculator'!$H$18),IF($Z207&lt;=0.005,99999,'Debt Snowball Calculator'!$H$19),IF($AC207&lt;=0.005,99999,'Debt Snowball Calculator'!$H$20),IF($AF207&lt;=0.005,99999,'Debt Snowball Calculator'!$H$21),IF($AI207&lt;=0.005,99999,'Debt Snowball Calculator'!$H$22)))</f>
        <v/>
      </c>
      <c r="E208" s="17" t="str">
        <f aca="false">IF($A208="","",IF($D208&gt;=99999,"— All Paid Off —",INDEX('Debt Snowball Calculator'!$C$13:$C$22,MATCH($D208,'Debt Snowball Calculator'!$H$13:$H$22,0))))</f>
        <v/>
      </c>
      <c r="F208" s="44" t="str">
        <f aca="false">IF($A208="","",IF($H207&lt;=0.005,0,MIN('Debt Snowball Calculator'!$F$13,$H207+G208)+IF('Debt Snowball Calculator'!$H$13=$D208,MIN($C208,MAX($H207-(MIN('Debt Snowball Calculator'!$F$13,$H207+G208)-G208),0)),0)))</f>
        <v/>
      </c>
      <c r="G208" s="44" t="str">
        <f aca="false">IF($A208="","",$H207*('Debt Snowball Calculator'!$E$13/12))</f>
        <v/>
      </c>
      <c r="H208" s="44" t="str">
        <f aca="false">IF($A208="","",MAX($H207-(F208-G208),0))</f>
        <v/>
      </c>
      <c r="I208" s="44" t="str">
        <f aca="false">IF($A208="","",IF($K207&lt;=0.005,0,MIN('Debt Snowball Calculator'!$F$14,$K207+J208)+IF('Debt Snowball Calculator'!$H$14=$D208,MIN($C208,MAX($K207-(MIN('Debt Snowball Calculator'!$F$14,$K207+J208)-J208),0)),0)))</f>
        <v/>
      </c>
      <c r="J208" s="44" t="str">
        <f aca="false">IF($A208="","",$K207*('Debt Snowball Calculator'!$E$14/12))</f>
        <v/>
      </c>
      <c r="K208" s="44" t="str">
        <f aca="false">IF($A208="","",MAX($K207-(I208-J208),0))</f>
        <v/>
      </c>
      <c r="L208" s="44" t="str">
        <f aca="false">IF($A208="","",IF($N207&lt;=0.005,0,MIN('Debt Snowball Calculator'!$F$15,$N207+M208)+IF('Debt Snowball Calculator'!$H$15=$D208,MIN($C208,MAX($N207-(MIN('Debt Snowball Calculator'!$F$15,$N207+M208)-M208),0)),0)))</f>
        <v/>
      </c>
      <c r="M208" s="44" t="str">
        <f aca="false">IF($A208="","",$N207*('Debt Snowball Calculator'!$E$15/12))</f>
        <v/>
      </c>
      <c r="N208" s="44" t="str">
        <f aca="false">IF($A208="","",MAX($N207-(L208-M208),0))</f>
        <v/>
      </c>
      <c r="O208" s="44" t="str">
        <f aca="false">IF($A208="","",IF($Q207&lt;=0.005,0,MIN('Debt Snowball Calculator'!$F$16,$Q207+P208)+IF('Debt Snowball Calculator'!$H$16=$D208,MIN($C208,MAX($Q207-(MIN('Debt Snowball Calculator'!$F$16,$Q207+P208)-P208),0)),0)))</f>
        <v/>
      </c>
      <c r="P208" s="44" t="str">
        <f aca="false">IF($A208="","",$Q207*('Debt Snowball Calculator'!$E$16/12))</f>
        <v/>
      </c>
      <c r="Q208" s="44" t="str">
        <f aca="false">IF($A208="","",MAX($Q207-(O208-P208),0))</f>
        <v/>
      </c>
      <c r="R208" s="44" t="str">
        <f aca="false">IF($A208="","",IF($T207&lt;=0.005,0,MIN('Debt Snowball Calculator'!$F$17,$T207+S208)+IF('Debt Snowball Calculator'!$H$17=$D208,MIN($C208,MAX($T207-(MIN('Debt Snowball Calculator'!$F$17,$T207+S208)-S208),0)),0)))</f>
        <v/>
      </c>
      <c r="S208" s="44" t="str">
        <f aca="false">IF($A208="","",$T207*('Debt Snowball Calculator'!$E$17/12))</f>
        <v/>
      </c>
      <c r="T208" s="44" t="str">
        <f aca="false">IF($A208="","",MAX($T207-(R208-S208),0))</f>
        <v/>
      </c>
      <c r="U208" s="44" t="str">
        <f aca="false">IF($A208="","",IF($W207&lt;=0.005,0,MIN('Debt Snowball Calculator'!$F$18,$W207+V208)+IF('Debt Snowball Calculator'!$H$18=$D208,MIN($C208,MAX($W207-(MIN('Debt Snowball Calculator'!$F$18,$W207+V208)-V208),0)),0)))</f>
        <v/>
      </c>
      <c r="V208" s="44" t="str">
        <f aca="false">IF($A208="","",$W207*('Debt Snowball Calculator'!$E$18/12))</f>
        <v/>
      </c>
      <c r="W208" s="44" t="str">
        <f aca="false">IF($A208="","",MAX($W207-(U208-V208),0))</f>
        <v/>
      </c>
      <c r="X208" s="44" t="str">
        <f aca="false">IF($A208="","",IF($Z207&lt;=0.005,0,MIN('Debt Snowball Calculator'!$F$19,$Z207+Y208)+IF('Debt Snowball Calculator'!$H$19=$D208,MIN($C208,MAX($Z207-(MIN('Debt Snowball Calculator'!$F$19,$Z207+Y208)-Y208),0)),0)))</f>
        <v/>
      </c>
      <c r="Y208" s="44" t="str">
        <f aca="false">IF($A208="","",$Z207*('Debt Snowball Calculator'!$E$19/12))</f>
        <v/>
      </c>
      <c r="Z208" s="44" t="str">
        <f aca="false">IF($A208="","",MAX($Z207-(X208-Y208),0))</f>
        <v/>
      </c>
      <c r="AA208" s="44" t="str">
        <f aca="false">IF($A208="","",IF($AC207&lt;=0.005,0,MIN('Debt Snowball Calculator'!$F$20,$AC207+AB208)+IF('Debt Snowball Calculator'!$H$20=$D208,MIN($C208,MAX($AC207-(MIN('Debt Snowball Calculator'!$F$20,$AC207+AB208)-AB208),0)),0)))</f>
        <v/>
      </c>
      <c r="AB208" s="44" t="str">
        <f aca="false">IF($A208="","",$AC207*('Debt Snowball Calculator'!$E$20/12))</f>
        <v/>
      </c>
      <c r="AC208" s="44" t="str">
        <f aca="false">IF($A208="","",MAX($AC207-(AA208-AB208),0))</f>
        <v/>
      </c>
      <c r="AD208" s="44" t="str">
        <f aca="false">IF($A208="","",IF($AF207&lt;=0.005,0,MIN('Debt Snowball Calculator'!$F$21,$AF207+AE208)+IF('Debt Snowball Calculator'!$H$21=$D208,MIN($C208,MAX($AF207-(MIN('Debt Snowball Calculator'!$F$21,$AF207+AE208)-AE208),0)),0)))</f>
        <v/>
      </c>
      <c r="AE208" s="44" t="str">
        <f aca="false">IF($A208="","",$AF207*('Debt Snowball Calculator'!$E$21/12))</f>
        <v/>
      </c>
      <c r="AF208" s="44" t="str">
        <f aca="false">IF($A208="","",MAX($AF207-(AD208-AE208),0))</f>
        <v/>
      </c>
      <c r="AG208" s="44" t="str">
        <f aca="false">IF($A208="","",IF($AI207&lt;=0.005,0,MIN('Debt Snowball Calculator'!$F$22,$AI207+AH208)+IF('Debt Snowball Calculator'!$H$22=$D208,MIN($C208,MAX($AI207-(MIN('Debt Snowball Calculator'!$F$22,$AI207+AH208)-AH208),0)),0)))</f>
        <v/>
      </c>
      <c r="AH208" s="44" t="str">
        <f aca="false">IF($A208="","",$AI207*('Debt Snowball Calculator'!$E$22/12))</f>
        <v/>
      </c>
      <c r="AI208" s="44" t="str">
        <f aca="false">IF($A208="","",MAX($AI207-(AG208-AH208),0))</f>
        <v/>
      </c>
      <c r="AJ208" s="44" t="str">
        <f aca="false">IF($A208="","",F208+I208+L208+O208+R208+U208+X208+AA208+AD208+AG208)</f>
        <v/>
      </c>
      <c r="AK208" s="44" t="str">
        <f aca="false">IF($A208="","",G208+J208+M208+P208+S208+V208+Y208+AB208+AE208+AH208)</f>
        <v/>
      </c>
      <c r="AL208" s="44" t="str">
        <f aca="false">IF($A208="","",H208+K208+N208+Q208+T208+W208+Z208+AC208+AF208+AI208)</f>
        <v/>
      </c>
    </row>
    <row r="209" customFormat="false" ht="15" hidden="false" customHeight="false" outlineLevel="0" collapsed="false">
      <c r="A209" s="36" t="str">
        <f aca="false">IF($A208="","",IF(AND(ISNUMBER($AL208),$AL208&gt;0.005),$A208+1,""))</f>
        <v/>
      </c>
      <c r="B209" s="37" t="str">
        <f aca="false">IF($A209="","",EDATE('Debt Snowball Calculator'!$C$8,$A209-1))</f>
        <v/>
      </c>
      <c r="C209" s="43" t="str">
        <f aca="false">IF($A209="","",'Debt Snowball Calculator'!$C$7+IF($H208&lt;=0.005,'Debt Snowball Calculator'!$F$13,0)+IF($K208&lt;=0.005,'Debt Snowball Calculator'!$F$14,0)+IF($N208&lt;=0.005,'Debt Snowball Calculator'!$F$15,0)+IF($Q208&lt;=0.005,'Debt Snowball Calculator'!$F$16,0)+IF($T208&lt;=0.005,'Debt Snowball Calculator'!$F$17,0)+IF($W208&lt;=0.005,'Debt Snowball Calculator'!$F$18,0)+IF($Z208&lt;=0.005,'Debt Snowball Calculator'!$F$19,0)+IF($AC208&lt;=0.005,'Debt Snowball Calculator'!$F$20,0)+IF($AF208&lt;=0.005,'Debt Snowball Calculator'!$F$21,0)+IF($AI208&lt;=0.005,'Debt Snowball Calculator'!$F$22,0))</f>
        <v/>
      </c>
      <c r="D209" s="36" t="str">
        <f aca="false">IF($A209="","",MIN(IF($H208&lt;=0.005,99999,'Debt Snowball Calculator'!$H$13),IF($K208&lt;=0.005,99999,'Debt Snowball Calculator'!$H$14),IF($N208&lt;=0.005,99999,'Debt Snowball Calculator'!$H$15),IF($Q208&lt;=0.005,99999,'Debt Snowball Calculator'!$H$16),IF($T208&lt;=0.005,99999,'Debt Snowball Calculator'!$H$17),IF($W208&lt;=0.005,99999,'Debt Snowball Calculator'!$H$18),IF($Z208&lt;=0.005,99999,'Debt Snowball Calculator'!$H$19),IF($AC208&lt;=0.005,99999,'Debt Snowball Calculator'!$H$20),IF($AF208&lt;=0.005,99999,'Debt Snowball Calculator'!$H$21),IF($AI208&lt;=0.005,99999,'Debt Snowball Calculator'!$H$22)))</f>
        <v/>
      </c>
      <c r="E209" s="10" t="str">
        <f aca="false">IF($A209="","",IF($D209&gt;=99999,"— All Paid Off —",INDEX('Debt Snowball Calculator'!$C$13:$C$22,MATCH($D209,'Debt Snowball Calculator'!$H$13:$H$22,0))))</f>
        <v/>
      </c>
      <c r="F209" s="43" t="str">
        <f aca="false">IF($A209="","",IF($H208&lt;=0.005,0,MIN('Debt Snowball Calculator'!$F$13,$H208+G209)+IF('Debt Snowball Calculator'!$H$13=$D209,MIN($C209,MAX($H208-(MIN('Debt Snowball Calculator'!$F$13,$H208+G209)-G209),0)),0)))</f>
        <v/>
      </c>
      <c r="G209" s="43" t="str">
        <f aca="false">IF($A209="","",$H208*('Debt Snowball Calculator'!$E$13/12))</f>
        <v/>
      </c>
      <c r="H209" s="43" t="str">
        <f aca="false">IF($A209="","",MAX($H208-(F209-G209),0))</f>
        <v/>
      </c>
      <c r="I209" s="43" t="str">
        <f aca="false">IF($A209="","",IF($K208&lt;=0.005,0,MIN('Debt Snowball Calculator'!$F$14,$K208+J209)+IF('Debt Snowball Calculator'!$H$14=$D209,MIN($C209,MAX($K208-(MIN('Debt Snowball Calculator'!$F$14,$K208+J209)-J209),0)),0)))</f>
        <v/>
      </c>
      <c r="J209" s="43" t="str">
        <f aca="false">IF($A209="","",$K208*('Debt Snowball Calculator'!$E$14/12))</f>
        <v/>
      </c>
      <c r="K209" s="43" t="str">
        <f aca="false">IF($A209="","",MAX($K208-(I209-J209),0))</f>
        <v/>
      </c>
      <c r="L209" s="43" t="str">
        <f aca="false">IF($A209="","",IF($N208&lt;=0.005,0,MIN('Debt Snowball Calculator'!$F$15,$N208+M209)+IF('Debt Snowball Calculator'!$H$15=$D209,MIN($C209,MAX($N208-(MIN('Debt Snowball Calculator'!$F$15,$N208+M209)-M209),0)),0)))</f>
        <v/>
      </c>
      <c r="M209" s="43" t="str">
        <f aca="false">IF($A209="","",$N208*('Debt Snowball Calculator'!$E$15/12))</f>
        <v/>
      </c>
      <c r="N209" s="43" t="str">
        <f aca="false">IF($A209="","",MAX($N208-(L209-M209),0))</f>
        <v/>
      </c>
      <c r="O209" s="43" t="str">
        <f aca="false">IF($A209="","",IF($Q208&lt;=0.005,0,MIN('Debt Snowball Calculator'!$F$16,$Q208+P209)+IF('Debt Snowball Calculator'!$H$16=$D209,MIN($C209,MAX($Q208-(MIN('Debt Snowball Calculator'!$F$16,$Q208+P209)-P209),0)),0)))</f>
        <v/>
      </c>
      <c r="P209" s="43" t="str">
        <f aca="false">IF($A209="","",$Q208*('Debt Snowball Calculator'!$E$16/12))</f>
        <v/>
      </c>
      <c r="Q209" s="43" t="str">
        <f aca="false">IF($A209="","",MAX($Q208-(O209-P209),0))</f>
        <v/>
      </c>
      <c r="R209" s="43" t="str">
        <f aca="false">IF($A209="","",IF($T208&lt;=0.005,0,MIN('Debt Snowball Calculator'!$F$17,$T208+S209)+IF('Debt Snowball Calculator'!$H$17=$D209,MIN($C209,MAX($T208-(MIN('Debt Snowball Calculator'!$F$17,$T208+S209)-S209),0)),0)))</f>
        <v/>
      </c>
      <c r="S209" s="43" t="str">
        <f aca="false">IF($A209="","",$T208*('Debt Snowball Calculator'!$E$17/12))</f>
        <v/>
      </c>
      <c r="T209" s="43" t="str">
        <f aca="false">IF($A209="","",MAX($T208-(R209-S209),0))</f>
        <v/>
      </c>
      <c r="U209" s="43" t="str">
        <f aca="false">IF($A209="","",IF($W208&lt;=0.005,0,MIN('Debt Snowball Calculator'!$F$18,$W208+V209)+IF('Debt Snowball Calculator'!$H$18=$D209,MIN($C209,MAX($W208-(MIN('Debt Snowball Calculator'!$F$18,$W208+V209)-V209),0)),0)))</f>
        <v/>
      </c>
      <c r="V209" s="43" t="str">
        <f aca="false">IF($A209="","",$W208*('Debt Snowball Calculator'!$E$18/12))</f>
        <v/>
      </c>
      <c r="W209" s="43" t="str">
        <f aca="false">IF($A209="","",MAX($W208-(U209-V209),0))</f>
        <v/>
      </c>
      <c r="X209" s="43" t="str">
        <f aca="false">IF($A209="","",IF($Z208&lt;=0.005,0,MIN('Debt Snowball Calculator'!$F$19,$Z208+Y209)+IF('Debt Snowball Calculator'!$H$19=$D209,MIN($C209,MAX($Z208-(MIN('Debt Snowball Calculator'!$F$19,$Z208+Y209)-Y209),0)),0)))</f>
        <v/>
      </c>
      <c r="Y209" s="43" t="str">
        <f aca="false">IF($A209="","",$Z208*('Debt Snowball Calculator'!$E$19/12))</f>
        <v/>
      </c>
      <c r="Z209" s="43" t="str">
        <f aca="false">IF($A209="","",MAX($Z208-(X209-Y209),0))</f>
        <v/>
      </c>
      <c r="AA209" s="43" t="str">
        <f aca="false">IF($A209="","",IF($AC208&lt;=0.005,0,MIN('Debt Snowball Calculator'!$F$20,$AC208+AB209)+IF('Debt Snowball Calculator'!$H$20=$D209,MIN($C209,MAX($AC208-(MIN('Debt Snowball Calculator'!$F$20,$AC208+AB209)-AB209),0)),0)))</f>
        <v/>
      </c>
      <c r="AB209" s="43" t="str">
        <f aca="false">IF($A209="","",$AC208*('Debt Snowball Calculator'!$E$20/12))</f>
        <v/>
      </c>
      <c r="AC209" s="43" t="str">
        <f aca="false">IF($A209="","",MAX($AC208-(AA209-AB209),0))</f>
        <v/>
      </c>
      <c r="AD209" s="43" t="str">
        <f aca="false">IF($A209="","",IF($AF208&lt;=0.005,0,MIN('Debt Snowball Calculator'!$F$21,$AF208+AE209)+IF('Debt Snowball Calculator'!$H$21=$D209,MIN($C209,MAX($AF208-(MIN('Debt Snowball Calculator'!$F$21,$AF208+AE209)-AE209),0)),0)))</f>
        <v/>
      </c>
      <c r="AE209" s="43" t="str">
        <f aca="false">IF($A209="","",$AF208*('Debt Snowball Calculator'!$E$21/12))</f>
        <v/>
      </c>
      <c r="AF209" s="43" t="str">
        <f aca="false">IF($A209="","",MAX($AF208-(AD209-AE209),0))</f>
        <v/>
      </c>
      <c r="AG209" s="43" t="str">
        <f aca="false">IF($A209="","",IF($AI208&lt;=0.005,0,MIN('Debt Snowball Calculator'!$F$22,$AI208+AH209)+IF('Debt Snowball Calculator'!$H$22=$D209,MIN($C209,MAX($AI208-(MIN('Debt Snowball Calculator'!$F$22,$AI208+AH209)-AH209),0)),0)))</f>
        <v/>
      </c>
      <c r="AH209" s="43" t="str">
        <f aca="false">IF($A209="","",$AI208*('Debt Snowball Calculator'!$E$22/12))</f>
        <v/>
      </c>
      <c r="AI209" s="43" t="str">
        <f aca="false">IF($A209="","",MAX($AI208-(AG209-AH209),0))</f>
        <v/>
      </c>
      <c r="AJ209" s="43" t="str">
        <f aca="false">IF($A209="","",F209+I209+L209+O209+R209+U209+X209+AA209+AD209+AG209)</f>
        <v/>
      </c>
      <c r="AK209" s="43" t="str">
        <f aca="false">IF($A209="","",G209+J209+M209+P209+S209+V209+Y209+AB209+AE209+AH209)</f>
        <v/>
      </c>
      <c r="AL209" s="43" t="str">
        <f aca="false">IF($A209="","",H209+K209+N209+Q209+T209+W209+Z209+AC209+AF209+AI209)</f>
        <v/>
      </c>
    </row>
    <row r="210" customFormat="false" ht="15" hidden="false" customHeight="false" outlineLevel="0" collapsed="false">
      <c r="A210" s="39" t="str">
        <f aca="false">IF($A209="","",IF(AND(ISNUMBER($AL209),$AL209&gt;0.005),$A209+1,""))</f>
        <v/>
      </c>
      <c r="B210" s="40" t="str">
        <f aca="false">IF($A210="","",EDATE('Debt Snowball Calculator'!$C$8,$A210-1))</f>
        <v/>
      </c>
      <c r="C210" s="44" t="str">
        <f aca="false">IF($A210="","",'Debt Snowball Calculator'!$C$7+IF($H209&lt;=0.005,'Debt Snowball Calculator'!$F$13,0)+IF($K209&lt;=0.005,'Debt Snowball Calculator'!$F$14,0)+IF($N209&lt;=0.005,'Debt Snowball Calculator'!$F$15,0)+IF($Q209&lt;=0.005,'Debt Snowball Calculator'!$F$16,0)+IF($T209&lt;=0.005,'Debt Snowball Calculator'!$F$17,0)+IF($W209&lt;=0.005,'Debt Snowball Calculator'!$F$18,0)+IF($Z209&lt;=0.005,'Debt Snowball Calculator'!$F$19,0)+IF($AC209&lt;=0.005,'Debt Snowball Calculator'!$F$20,0)+IF($AF209&lt;=0.005,'Debt Snowball Calculator'!$F$21,0)+IF($AI209&lt;=0.005,'Debt Snowball Calculator'!$F$22,0))</f>
        <v/>
      </c>
      <c r="D210" s="39" t="str">
        <f aca="false">IF($A210="","",MIN(IF($H209&lt;=0.005,99999,'Debt Snowball Calculator'!$H$13),IF($K209&lt;=0.005,99999,'Debt Snowball Calculator'!$H$14),IF($N209&lt;=0.005,99999,'Debt Snowball Calculator'!$H$15),IF($Q209&lt;=0.005,99999,'Debt Snowball Calculator'!$H$16),IF($T209&lt;=0.005,99999,'Debt Snowball Calculator'!$H$17),IF($W209&lt;=0.005,99999,'Debt Snowball Calculator'!$H$18),IF($Z209&lt;=0.005,99999,'Debt Snowball Calculator'!$H$19),IF($AC209&lt;=0.005,99999,'Debt Snowball Calculator'!$H$20),IF($AF209&lt;=0.005,99999,'Debt Snowball Calculator'!$H$21),IF($AI209&lt;=0.005,99999,'Debt Snowball Calculator'!$H$22)))</f>
        <v/>
      </c>
      <c r="E210" s="17" t="str">
        <f aca="false">IF($A210="","",IF($D210&gt;=99999,"— All Paid Off —",INDEX('Debt Snowball Calculator'!$C$13:$C$22,MATCH($D210,'Debt Snowball Calculator'!$H$13:$H$22,0))))</f>
        <v/>
      </c>
      <c r="F210" s="44" t="str">
        <f aca="false">IF($A210="","",IF($H209&lt;=0.005,0,MIN('Debt Snowball Calculator'!$F$13,$H209+G210)+IF('Debt Snowball Calculator'!$H$13=$D210,MIN($C210,MAX($H209-(MIN('Debt Snowball Calculator'!$F$13,$H209+G210)-G210),0)),0)))</f>
        <v/>
      </c>
      <c r="G210" s="44" t="str">
        <f aca="false">IF($A210="","",$H209*('Debt Snowball Calculator'!$E$13/12))</f>
        <v/>
      </c>
      <c r="H210" s="44" t="str">
        <f aca="false">IF($A210="","",MAX($H209-(F210-G210),0))</f>
        <v/>
      </c>
      <c r="I210" s="44" t="str">
        <f aca="false">IF($A210="","",IF($K209&lt;=0.005,0,MIN('Debt Snowball Calculator'!$F$14,$K209+J210)+IF('Debt Snowball Calculator'!$H$14=$D210,MIN($C210,MAX($K209-(MIN('Debt Snowball Calculator'!$F$14,$K209+J210)-J210),0)),0)))</f>
        <v/>
      </c>
      <c r="J210" s="44" t="str">
        <f aca="false">IF($A210="","",$K209*('Debt Snowball Calculator'!$E$14/12))</f>
        <v/>
      </c>
      <c r="K210" s="44" t="str">
        <f aca="false">IF($A210="","",MAX($K209-(I210-J210),0))</f>
        <v/>
      </c>
      <c r="L210" s="44" t="str">
        <f aca="false">IF($A210="","",IF($N209&lt;=0.005,0,MIN('Debt Snowball Calculator'!$F$15,$N209+M210)+IF('Debt Snowball Calculator'!$H$15=$D210,MIN($C210,MAX($N209-(MIN('Debt Snowball Calculator'!$F$15,$N209+M210)-M210),0)),0)))</f>
        <v/>
      </c>
      <c r="M210" s="44" t="str">
        <f aca="false">IF($A210="","",$N209*('Debt Snowball Calculator'!$E$15/12))</f>
        <v/>
      </c>
      <c r="N210" s="44" t="str">
        <f aca="false">IF($A210="","",MAX($N209-(L210-M210),0))</f>
        <v/>
      </c>
      <c r="O210" s="44" t="str">
        <f aca="false">IF($A210="","",IF($Q209&lt;=0.005,0,MIN('Debt Snowball Calculator'!$F$16,$Q209+P210)+IF('Debt Snowball Calculator'!$H$16=$D210,MIN($C210,MAX($Q209-(MIN('Debt Snowball Calculator'!$F$16,$Q209+P210)-P210),0)),0)))</f>
        <v/>
      </c>
      <c r="P210" s="44" t="str">
        <f aca="false">IF($A210="","",$Q209*('Debt Snowball Calculator'!$E$16/12))</f>
        <v/>
      </c>
      <c r="Q210" s="44" t="str">
        <f aca="false">IF($A210="","",MAX($Q209-(O210-P210),0))</f>
        <v/>
      </c>
      <c r="R210" s="44" t="str">
        <f aca="false">IF($A210="","",IF($T209&lt;=0.005,0,MIN('Debt Snowball Calculator'!$F$17,$T209+S210)+IF('Debt Snowball Calculator'!$H$17=$D210,MIN($C210,MAX($T209-(MIN('Debt Snowball Calculator'!$F$17,$T209+S210)-S210),0)),0)))</f>
        <v/>
      </c>
      <c r="S210" s="44" t="str">
        <f aca="false">IF($A210="","",$T209*('Debt Snowball Calculator'!$E$17/12))</f>
        <v/>
      </c>
      <c r="T210" s="44" t="str">
        <f aca="false">IF($A210="","",MAX($T209-(R210-S210),0))</f>
        <v/>
      </c>
      <c r="U210" s="44" t="str">
        <f aca="false">IF($A210="","",IF($W209&lt;=0.005,0,MIN('Debt Snowball Calculator'!$F$18,$W209+V210)+IF('Debt Snowball Calculator'!$H$18=$D210,MIN($C210,MAX($W209-(MIN('Debt Snowball Calculator'!$F$18,$W209+V210)-V210),0)),0)))</f>
        <v/>
      </c>
      <c r="V210" s="44" t="str">
        <f aca="false">IF($A210="","",$W209*('Debt Snowball Calculator'!$E$18/12))</f>
        <v/>
      </c>
      <c r="W210" s="44" t="str">
        <f aca="false">IF($A210="","",MAX($W209-(U210-V210),0))</f>
        <v/>
      </c>
      <c r="X210" s="44" t="str">
        <f aca="false">IF($A210="","",IF($Z209&lt;=0.005,0,MIN('Debt Snowball Calculator'!$F$19,$Z209+Y210)+IF('Debt Snowball Calculator'!$H$19=$D210,MIN($C210,MAX($Z209-(MIN('Debt Snowball Calculator'!$F$19,$Z209+Y210)-Y210),0)),0)))</f>
        <v/>
      </c>
      <c r="Y210" s="44" t="str">
        <f aca="false">IF($A210="","",$Z209*('Debt Snowball Calculator'!$E$19/12))</f>
        <v/>
      </c>
      <c r="Z210" s="44" t="str">
        <f aca="false">IF($A210="","",MAX($Z209-(X210-Y210),0))</f>
        <v/>
      </c>
      <c r="AA210" s="44" t="str">
        <f aca="false">IF($A210="","",IF($AC209&lt;=0.005,0,MIN('Debt Snowball Calculator'!$F$20,$AC209+AB210)+IF('Debt Snowball Calculator'!$H$20=$D210,MIN($C210,MAX($AC209-(MIN('Debt Snowball Calculator'!$F$20,$AC209+AB210)-AB210),0)),0)))</f>
        <v/>
      </c>
      <c r="AB210" s="44" t="str">
        <f aca="false">IF($A210="","",$AC209*('Debt Snowball Calculator'!$E$20/12))</f>
        <v/>
      </c>
      <c r="AC210" s="44" t="str">
        <f aca="false">IF($A210="","",MAX($AC209-(AA210-AB210),0))</f>
        <v/>
      </c>
      <c r="AD210" s="44" t="str">
        <f aca="false">IF($A210="","",IF($AF209&lt;=0.005,0,MIN('Debt Snowball Calculator'!$F$21,$AF209+AE210)+IF('Debt Snowball Calculator'!$H$21=$D210,MIN($C210,MAX($AF209-(MIN('Debt Snowball Calculator'!$F$21,$AF209+AE210)-AE210),0)),0)))</f>
        <v/>
      </c>
      <c r="AE210" s="44" t="str">
        <f aca="false">IF($A210="","",$AF209*('Debt Snowball Calculator'!$E$21/12))</f>
        <v/>
      </c>
      <c r="AF210" s="44" t="str">
        <f aca="false">IF($A210="","",MAX($AF209-(AD210-AE210),0))</f>
        <v/>
      </c>
      <c r="AG210" s="44" t="str">
        <f aca="false">IF($A210="","",IF($AI209&lt;=0.005,0,MIN('Debt Snowball Calculator'!$F$22,$AI209+AH210)+IF('Debt Snowball Calculator'!$H$22=$D210,MIN($C210,MAX($AI209-(MIN('Debt Snowball Calculator'!$F$22,$AI209+AH210)-AH210),0)),0)))</f>
        <v/>
      </c>
      <c r="AH210" s="44" t="str">
        <f aca="false">IF($A210="","",$AI209*('Debt Snowball Calculator'!$E$22/12))</f>
        <v/>
      </c>
      <c r="AI210" s="44" t="str">
        <f aca="false">IF($A210="","",MAX($AI209-(AG210-AH210),0))</f>
        <v/>
      </c>
      <c r="AJ210" s="44" t="str">
        <f aca="false">IF($A210="","",F210+I210+L210+O210+R210+U210+X210+AA210+AD210+AG210)</f>
        <v/>
      </c>
      <c r="AK210" s="44" t="str">
        <f aca="false">IF($A210="","",G210+J210+M210+P210+S210+V210+Y210+AB210+AE210+AH210)</f>
        <v/>
      </c>
      <c r="AL210" s="44" t="str">
        <f aca="false">IF($A210="","",H210+K210+N210+Q210+T210+W210+Z210+AC210+AF210+AI210)</f>
        <v/>
      </c>
    </row>
    <row r="211" customFormat="false" ht="15" hidden="false" customHeight="false" outlineLevel="0" collapsed="false">
      <c r="A211" s="36" t="str">
        <f aca="false">IF($A210="","",IF(AND(ISNUMBER($AL210),$AL210&gt;0.005),$A210+1,""))</f>
        <v/>
      </c>
      <c r="B211" s="37" t="str">
        <f aca="false">IF($A211="","",EDATE('Debt Snowball Calculator'!$C$8,$A211-1))</f>
        <v/>
      </c>
      <c r="C211" s="43" t="str">
        <f aca="false">IF($A211="","",'Debt Snowball Calculator'!$C$7+IF($H210&lt;=0.005,'Debt Snowball Calculator'!$F$13,0)+IF($K210&lt;=0.005,'Debt Snowball Calculator'!$F$14,0)+IF($N210&lt;=0.005,'Debt Snowball Calculator'!$F$15,0)+IF($Q210&lt;=0.005,'Debt Snowball Calculator'!$F$16,0)+IF($T210&lt;=0.005,'Debt Snowball Calculator'!$F$17,0)+IF($W210&lt;=0.005,'Debt Snowball Calculator'!$F$18,0)+IF($Z210&lt;=0.005,'Debt Snowball Calculator'!$F$19,0)+IF($AC210&lt;=0.005,'Debt Snowball Calculator'!$F$20,0)+IF($AF210&lt;=0.005,'Debt Snowball Calculator'!$F$21,0)+IF($AI210&lt;=0.005,'Debt Snowball Calculator'!$F$22,0))</f>
        <v/>
      </c>
      <c r="D211" s="36" t="str">
        <f aca="false">IF($A211="","",MIN(IF($H210&lt;=0.005,99999,'Debt Snowball Calculator'!$H$13),IF($K210&lt;=0.005,99999,'Debt Snowball Calculator'!$H$14),IF($N210&lt;=0.005,99999,'Debt Snowball Calculator'!$H$15),IF($Q210&lt;=0.005,99999,'Debt Snowball Calculator'!$H$16),IF($T210&lt;=0.005,99999,'Debt Snowball Calculator'!$H$17),IF($W210&lt;=0.005,99999,'Debt Snowball Calculator'!$H$18),IF($Z210&lt;=0.005,99999,'Debt Snowball Calculator'!$H$19),IF($AC210&lt;=0.005,99999,'Debt Snowball Calculator'!$H$20),IF($AF210&lt;=0.005,99999,'Debt Snowball Calculator'!$H$21),IF($AI210&lt;=0.005,99999,'Debt Snowball Calculator'!$H$22)))</f>
        <v/>
      </c>
      <c r="E211" s="10" t="str">
        <f aca="false">IF($A211="","",IF($D211&gt;=99999,"— All Paid Off —",INDEX('Debt Snowball Calculator'!$C$13:$C$22,MATCH($D211,'Debt Snowball Calculator'!$H$13:$H$22,0))))</f>
        <v/>
      </c>
      <c r="F211" s="43" t="str">
        <f aca="false">IF($A211="","",IF($H210&lt;=0.005,0,MIN('Debt Snowball Calculator'!$F$13,$H210+G211)+IF('Debt Snowball Calculator'!$H$13=$D211,MIN($C211,MAX($H210-(MIN('Debt Snowball Calculator'!$F$13,$H210+G211)-G211),0)),0)))</f>
        <v/>
      </c>
      <c r="G211" s="43" t="str">
        <f aca="false">IF($A211="","",$H210*('Debt Snowball Calculator'!$E$13/12))</f>
        <v/>
      </c>
      <c r="H211" s="43" t="str">
        <f aca="false">IF($A211="","",MAX($H210-(F211-G211),0))</f>
        <v/>
      </c>
      <c r="I211" s="43" t="str">
        <f aca="false">IF($A211="","",IF($K210&lt;=0.005,0,MIN('Debt Snowball Calculator'!$F$14,$K210+J211)+IF('Debt Snowball Calculator'!$H$14=$D211,MIN($C211,MAX($K210-(MIN('Debt Snowball Calculator'!$F$14,$K210+J211)-J211),0)),0)))</f>
        <v/>
      </c>
      <c r="J211" s="43" t="str">
        <f aca="false">IF($A211="","",$K210*('Debt Snowball Calculator'!$E$14/12))</f>
        <v/>
      </c>
      <c r="K211" s="43" t="str">
        <f aca="false">IF($A211="","",MAX($K210-(I211-J211),0))</f>
        <v/>
      </c>
      <c r="L211" s="43" t="str">
        <f aca="false">IF($A211="","",IF($N210&lt;=0.005,0,MIN('Debt Snowball Calculator'!$F$15,$N210+M211)+IF('Debt Snowball Calculator'!$H$15=$D211,MIN($C211,MAX($N210-(MIN('Debt Snowball Calculator'!$F$15,$N210+M211)-M211),0)),0)))</f>
        <v/>
      </c>
      <c r="M211" s="43" t="str">
        <f aca="false">IF($A211="","",$N210*('Debt Snowball Calculator'!$E$15/12))</f>
        <v/>
      </c>
      <c r="N211" s="43" t="str">
        <f aca="false">IF($A211="","",MAX($N210-(L211-M211),0))</f>
        <v/>
      </c>
      <c r="O211" s="43" t="str">
        <f aca="false">IF($A211="","",IF($Q210&lt;=0.005,0,MIN('Debt Snowball Calculator'!$F$16,$Q210+P211)+IF('Debt Snowball Calculator'!$H$16=$D211,MIN($C211,MAX($Q210-(MIN('Debt Snowball Calculator'!$F$16,$Q210+P211)-P211),0)),0)))</f>
        <v/>
      </c>
      <c r="P211" s="43" t="str">
        <f aca="false">IF($A211="","",$Q210*('Debt Snowball Calculator'!$E$16/12))</f>
        <v/>
      </c>
      <c r="Q211" s="43" t="str">
        <f aca="false">IF($A211="","",MAX($Q210-(O211-P211),0))</f>
        <v/>
      </c>
      <c r="R211" s="43" t="str">
        <f aca="false">IF($A211="","",IF($T210&lt;=0.005,0,MIN('Debt Snowball Calculator'!$F$17,$T210+S211)+IF('Debt Snowball Calculator'!$H$17=$D211,MIN($C211,MAX($T210-(MIN('Debt Snowball Calculator'!$F$17,$T210+S211)-S211),0)),0)))</f>
        <v/>
      </c>
      <c r="S211" s="43" t="str">
        <f aca="false">IF($A211="","",$T210*('Debt Snowball Calculator'!$E$17/12))</f>
        <v/>
      </c>
      <c r="T211" s="43" t="str">
        <f aca="false">IF($A211="","",MAX($T210-(R211-S211),0))</f>
        <v/>
      </c>
      <c r="U211" s="43" t="str">
        <f aca="false">IF($A211="","",IF($W210&lt;=0.005,0,MIN('Debt Snowball Calculator'!$F$18,$W210+V211)+IF('Debt Snowball Calculator'!$H$18=$D211,MIN($C211,MAX($W210-(MIN('Debt Snowball Calculator'!$F$18,$W210+V211)-V211),0)),0)))</f>
        <v/>
      </c>
      <c r="V211" s="43" t="str">
        <f aca="false">IF($A211="","",$W210*('Debt Snowball Calculator'!$E$18/12))</f>
        <v/>
      </c>
      <c r="W211" s="43" t="str">
        <f aca="false">IF($A211="","",MAX($W210-(U211-V211),0))</f>
        <v/>
      </c>
      <c r="X211" s="43" t="str">
        <f aca="false">IF($A211="","",IF($Z210&lt;=0.005,0,MIN('Debt Snowball Calculator'!$F$19,$Z210+Y211)+IF('Debt Snowball Calculator'!$H$19=$D211,MIN($C211,MAX($Z210-(MIN('Debt Snowball Calculator'!$F$19,$Z210+Y211)-Y211),0)),0)))</f>
        <v/>
      </c>
      <c r="Y211" s="43" t="str">
        <f aca="false">IF($A211="","",$Z210*('Debt Snowball Calculator'!$E$19/12))</f>
        <v/>
      </c>
      <c r="Z211" s="43" t="str">
        <f aca="false">IF($A211="","",MAX($Z210-(X211-Y211),0))</f>
        <v/>
      </c>
      <c r="AA211" s="43" t="str">
        <f aca="false">IF($A211="","",IF($AC210&lt;=0.005,0,MIN('Debt Snowball Calculator'!$F$20,$AC210+AB211)+IF('Debt Snowball Calculator'!$H$20=$D211,MIN($C211,MAX($AC210-(MIN('Debt Snowball Calculator'!$F$20,$AC210+AB211)-AB211),0)),0)))</f>
        <v/>
      </c>
      <c r="AB211" s="43" t="str">
        <f aca="false">IF($A211="","",$AC210*('Debt Snowball Calculator'!$E$20/12))</f>
        <v/>
      </c>
      <c r="AC211" s="43" t="str">
        <f aca="false">IF($A211="","",MAX($AC210-(AA211-AB211),0))</f>
        <v/>
      </c>
      <c r="AD211" s="43" t="str">
        <f aca="false">IF($A211="","",IF($AF210&lt;=0.005,0,MIN('Debt Snowball Calculator'!$F$21,$AF210+AE211)+IF('Debt Snowball Calculator'!$H$21=$D211,MIN($C211,MAX($AF210-(MIN('Debt Snowball Calculator'!$F$21,$AF210+AE211)-AE211),0)),0)))</f>
        <v/>
      </c>
      <c r="AE211" s="43" t="str">
        <f aca="false">IF($A211="","",$AF210*('Debt Snowball Calculator'!$E$21/12))</f>
        <v/>
      </c>
      <c r="AF211" s="43" t="str">
        <f aca="false">IF($A211="","",MAX($AF210-(AD211-AE211),0))</f>
        <v/>
      </c>
      <c r="AG211" s="43" t="str">
        <f aca="false">IF($A211="","",IF($AI210&lt;=0.005,0,MIN('Debt Snowball Calculator'!$F$22,$AI210+AH211)+IF('Debt Snowball Calculator'!$H$22=$D211,MIN($C211,MAX($AI210-(MIN('Debt Snowball Calculator'!$F$22,$AI210+AH211)-AH211),0)),0)))</f>
        <v/>
      </c>
      <c r="AH211" s="43" t="str">
        <f aca="false">IF($A211="","",$AI210*('Debt Snowball Calculator'!$E$22/12))</f>
        <v/>
      </c>
      <c r="AI211" s="43" t="str">
        <f aca="false">IF($A211="","",MAX($AI210-(AG211-AH211),0))</f>
        <v/>
      </c>
      <c r="AJ211" s="43" t="str">
        <f aca="false">IF($A211="","",F211+I211+L211+O211+R211+U211+X211+AA211+AD211+AG211)</f>
        <v/>
      </c>
      <c r="AK211" s="43" t="str">
        <f aca="false">IF($A211="","",G211+J211+M211+P211+S211+V211+Y211+AB211+AE211+AH211)</f>
        <v/>
      </c>
      <c r="AL211" s="43" t="str">
        <f aca="false">IF($A211="","",H211+K211+N211+Q211+T211+W211+Z211+AC211+AF211+AI211)</f>
        <v/>
      </c>
    </row>
    <row r="212" customFormat="false" ht="15" hidden="false" customHeight="false" outlineLevel="0" collapsed="false">
      <c r="A212" s="39" t="str">
        <f aca="false">IF($A211="","",IF(AND(ISNUMBER($AL211),$AL211&gt;0.005),$A211+1,""))</f>
        <v/>
      </c>
      <c r="B212" s="40" t="str">
        <f aca="false">IF($A212="","",EDATE('Debt Snowball Calculator'!$C$8,$A212-1))</f>
        <v/>
      </c>
      <c r="C212" s="44" t="str">
        <f aca="false">IF($A212="","",'Debt Snowball Calculator'!$C$7+IF($H211&lt;=0.005,'Debt Snowball Calculator'!$F$13,0)+IF($K211&lt;=0.005,'Debt Snowball Calculator'!$F$14,0)+IF($N211&lt;=0.005,'Debt Snowball Calculator'!$F$15,0)+IF($Q211&lt;=0.005,'Debt Snowball Calculator'!$F$16,0)+IF($T211&lt;=0.005,'Debt Snowball Calculator'!$F$17,0)+IF($W211&lt;=0.005,'Debt Snowball Calculator'!$F$18,0)+IF($Z211&lt;=0.005,'Debt Snowball Calculator'!$F$19,0)+IF($AC211&lt;=0.005,'Debt Snowball Calculator'!$F$20,0)+IF($AF211&lt;=0.005,'Debt Snowball Calculator'!$F$21,0)+IF($AI211&lt;=0.005,'Debt Snowball Calculator'!$F$22,0))</f>
        <v/>
      </c>
      <c r="D212" s="39" t="str">
        <f aca="false">IF($A212="","",MIN(IF($H211&lt;=0.005,99999,'Debt Snowball Calculator'!$H$13),IF($K211&lt;=0.005,99999,'Debt Snowball Calculator'!$H$14),IF($N211&lt;=0.005,99999,'Debt Snowball Calculator'!$H$15),IF($Q211&lt;=0.005,99999,'Debt Snowball Calculator'!$H$16),IF($T211&lt;=0.005,99999,'Debt Snowball Calculator'!$H$17),IF($W211&lt;=0.005,99999,'Debt Snowball Calculator'!$H$18),IF($Z211&lt;=0.005,99999,'Debt Snowball Calculator'!$H$19),IF($AC211&lt;=0.005,99999,'Debt Snowball Calculator'!$H$20),IF($AF211&lt;=0.005,99999,'Debt Snowball Calculator'!$H$21),IF($AI211&lt;=0.005,99999,'Debt Snowball Calculator'!$H$22)))</f>
        <v/>
      </c>
      <c r="E212" s="17" t="str">
        <f aca="false">IF($A212="","",IF($D212&gt;=99999,"— All Paid Off —",INDEX('Debt Snowball Calculator'!$C$13:$C$22,MATCH($D212,'Debt Snowball Calculator'!$H$13:$H$22,0))))</f>
        <v/>
      </c>
      <c r="F212" s="44" t="str">
        <f aca="false">IF($A212="","",IF($H211&lt;=0.005,0,MIN('Debt Snowball Calculator'!$F$13,$H211+G212)+IF('Debt Snowball Calculator'!$H$13=$D212,MIN($C212,MAX($H211-(MIN('Debt Snowball Calculator'!$F$13,$H211+G212)-G212),0)),0)))</f>
        <v/>
      </c>
      <c r="G212" s="44" t="str">
        <f aca="false">IF($A212="","",$H211*('Debt Snowball Calculator'!$E$13/12))</f>
        <v/>
      </c>
      <c r="H212" s="44" t="str">
        <f aca="false">IF($A212="","",MAX($H211-(F212-G212),0))</f>
        <v/>
      </c>
      <c r="I212" s="44" t="str">
        <f aca="false">IF($A212="","",IF($K211&lt;=0.005,0,MIN('Debt Snowball Calculator'!$F$14,$K211+J212)+IF('Debt Snowball Calculator'!$H$14=$D212,MIN($C212,MAX($K211-(MIN('Debt Snowball Calculator'!$F$14,$K211+J212)-J212),0)),0)))</f>
        <v/>
      </c>
      <c r="J212" s="44" t="str">
        <f aca="false">IF($A212="","",$K211*('Debt Snowball Calculator'!$E$14/12))</f>
        <v/>
      </c>
      <c r="K212" s="44" t="str">
        <f aca="false">IF($A212="","",MAX($K211-(I212-J212),0))</f>
        <v/>
      </c>
      <c r="L212" s="44" t="str">
        <f aca="false">IF($A212="","",IF($N211&lt;=0.005,0,MIN('Debt Snowball Calculator'!$F$15,$N211+M212)+IF('Debt Snowball Calculator'!$H$15=$D212,MIN($C212,MAX($N211-(MIN('Debt Snowball Calculator'!$F$15,$N211+M212)-M212),0)),0)))</f>
        <v/>
      </c>
      <c r="M212" s="44" t="str">
        <f aca="false">IF($A212="","",$N211*('Debt Snowball Calculator'!$E$15/12))</f>
        <v/>
      </c>
      <c r="N212" s="44" t="str">
        <f aca="false">IF($A212="","",MAX($N211-(L212-M212),0))</f>
        <v/>
      </c>
      <c r="O212" s="44" t="str">
        <f aca="false">IF($A212="","",IF($Q211&lt;=0.005,0,MIN('Debt Snowball Calculator'!$F$16,$Q211+P212)+IF('Debt Snowball Calculator'!$H$16=$D212,MIN($C212,MAX($Q211-(MIN('Debt Snowball Calculator'!$F$16,$Q211+P212)-P212),0)),0)))</f>
        <v/>
      </c>
      <c r="P212" s="44" t="str">
        <f aca="false">IF($A212="","",$Q211*('Debt Snowball Calculator'!$E$16/12))</f>
        <v/>
      </c>
      <c r="Q212" s="44" t="str">
        <f aca="false">IF($A212="","",MAX($Q211-(O212-P212),0))</f>
        <v/>
      </c>
      <c r="R212" s="44" t="str">
        <f aca="false">IF($A212="","",IF($T211&lt;=0.005,0,MIN('Debt Snowball Calculator'!$F$17,$T211+S212)+IF('Debt Snowball Calculator'!$H$17=$D212,MIN($C212,MAX($T211-(MIN('Debt Snowball Calculator'!$F$17,$T211+S212)-S212),0)),0)))</f>
        <v/>
      </c>
      <c r="S212" s="44" t="str">
        <f aca="false">IF($A212="","",$T211*('Debt Snowball Calculator'!$E$17/12))</f>
        <v/>
      </c>
      <c r="T212" s="44" t="str">
        <f aca="false">IF($A212="","",MAX($T211-(R212-S212),0))</f>
        <v/>
      </c>
      <c r="U212" s="44" t="str">
        <f aca="false">IF($A212="","",IF($W211&lt;=0.005,0,MIN('Debt Snowball Calculator'!$F$18,$W211+V212)+IF('Debt Snowball Calculator'!$H$18=$D212,MIN($C212,MAX($W211-(MIN('Debt Snowball Calculator'!$F$18,$W211+V212)-V212),0)),0)))</f>
        <v/>
      </c>
      <c r="V212" s="44" t="str">
        <f aca="false">IF($A212="","",$W211*('Debt Snowball Calculator'!$E$18/12))</f>
        <v/>
      </c>
      <c r="W212" s="44" t="str">
        <f aca="false">IF($A212="","",MAX($W211-(U212-V212),0))</f>
        <v/>
      </c>
      <c r="X212" s="44" t="str">
        <f aca="false">IF($A212="","",IF($Z211&lt;=0.005,0,MIN('Debt Snowball Calculator'!$F$19,$Z211+Y212)+IF('Debt Snowball Calculator'!$H$19=$D212,MIN($C212,MAX($Z211-(MIN('Debt Snowball Calculator'!$F$19,$Z211+Y212)-Y212),0)),0)))</f>
        <v/>
      </c>
      <c r="Y212" s="44" t="str">
        <f aca="false">IF($A212="","",$Z211*('Debt Snowball Calculator'!$E$19/12))</f>
        <v/>
      </c>
      <c r="Z212" s="44" t="str">
        <f aca="false">IF($A212="","",MAX($Z211-(X212-Y212),0))</f>
        <v/>
      </c>
      <c r="AA212" s="44" t="str">
        <f aca="false">IF($A212="","",IF($AC211&lt;=0.005,0,MIN('Debt Snowball Calculator'!$F$20,$AC211+AB212)+IF('Debt Snowball Calculator'!$H$20=$D212,MIN($C212,MAX($AC211-(MIN('Debt Snowball Calculator'!$F$20,$AC211+AB212)-AB212),0)),0)))</f>
        <v/>
      </c>
      <c r="AB212" s="44" t="str">
        <f aca="false">IF($A212="","",$AC211*('Debt Snowball Calculator'!$E$20/12))</f>
        <v/>
      </c>
      <c r="AC212" s="44" t="str">
        <f aca="false">IF($A212="","",MAX($AC211-(AA212-AB212),0))</f>
        <v/>
      </c>
      <c r="AD212" s="44" t="str">
        <f aca="false">IF($A212="","",IF($AF211&lt;=0.005,0,MIN('Debt Snowball Calculator'!$F$21,$AF211+AE212)+IF('Debt Snowball Calculator'!$H$21=$D212,MIN($C212,MAX($AF211-(MIN('Debt Snowball Calculator'!$F$21,$AF211+AE212)-AE212),0)),0)))</f>
        <v/>
      </c>
      <c r="AE212" s="44" t="str">
        <f aca="false">IF($A212="","",$AF211*('Debt Snowball Calculator'!$E$21/12))</f>
        <v/>
      </c>
      <c r="AF212" s="44" t="str">
        <f aca="false">IF($A212="","",MAX($AF211-(AD212-AE212),0))</f>
        <v/>
      </c>
      <c r="AG212" s="44" t="str">
        <f aca="false">IF($A212="","",IF($AI211&lt;=0.005,0,MIN('Debt Snowball Calculator'!$F$22,$AI211+AH212)+IF('Debt Snowball Calculator'!$H$22=$D212,MIN($C212,MAX($AI211-(MIN('Debt Snowball Calculator'!$F$22,$AI211+AH212)-AH212),0)),0)))</f>
        <v/>
      </c>
      <c r="AH212" s="44" t="str">
        <f aca="false">IF($A212="","",$AI211*('Debt Snowball Calculator'!$E$22/12))</f>
        <v/>
      </c>
      <c r="AI212" s="44" t="str">
        <f aca="false">IF($A212="","",MAX($AI211-(AG212-AH212),0))</f>
        <v/>
      </c>
      <c r="AJ212" s="44" t="str">
        <f aca="false">IF($A212="","",F212+I212+L212+O212+R212+U212+X212+AA212+AD212+AG212)</f>
        <v/>
      </c>
      <c r="AK212" s="44" t="str">
        <f aca="false">IF($A212="","",G212+J212+M212+P212+S212+V212+Y212+AB212+AE212+AH212)</f>
        <v/>
      </c>
      <c r="AL212" s="44" t="str">
        <f aca="false">IF($A212="","",H212+K212+N212+Q212+T212+W212+Z212+AC212+AF212+AI212)</f>
        <v/>
      </c>
    </row>
    <row r="213" customFormat="false" ht="15" hidden="false" customHeight="false" outlineLevel="0" collapsed="false">
      <c r="A213" s="36" t="str">
        <f aca="false">IF($A212="","",IF(AND(ISNUMBER($AL212),$AL212&gt;0.005),$A212+1,""))</f>
        <v/>
      </c>
      <c r="B213" s="37" t="str">
        <f aca="false">IF($A213="","",EDATE('Debt Snowball Calculator'!$C$8,$A213-1))</f>
        <v/>
      </c>
      <c r="C213" s="43" t="str">
        <f aca="false">IF($A213="","",'Debt Snowball Calculator'!$C$7+IF($H212&lt;=0.005,'Debt Snowball Calculator'!$F$13,0)+IF($K212&lt;=0.005,'Debt Snowball Calculator'!$F$14,0)+IF($N212&lt;=0.005,'Debt Snowball Calculator'!$F$15,0)+IF($Q212&lt;=0.005,'Debt Snowball Calculator'!$F$16,0)+IF($T212&lt;=0.005,'Debt Snowball Calculator'!$F$17,0)+IF($W212&lt;=0.005,'Debt Snowball Calculator'!$F$18,0)+IF($Z212&lt;=0.005,'Debt Snowball Calculator'!$F$19,0)+IF($AC212&lt;=0.005,'Debt Snowball Calculator'!$F$20,0)+IF($AF212&lt;=0.005,'Debt Snowball Calculator'!$F$21,0)+IF($AI212&lt;=0.005,'Debt Snowball Calculator'!$F$22,0))</f>
        <v/>
      </c>
      <c r="D213" s="36" t="str">
        <f aca="false">IF($A213="","",MIN(IF($H212&lt;=0.005,99999,'Debt Snowball Calculator'!$H$13),IF($K212&lt;=0.005,99999,'Debt Snowball Calculator'!$H$14),IF($N212&lt;=0.005,99999,'Debt Snowball Calculator'!$H$15),IF($Q212&lt;=0.005,99999,'Debt Snowball Calculator'!$H$16),IF($T212&lt;=0.005,99999,'Debt Snowball Calculator'!$H$17),IF($W212&lt;=0.005,99999,'Debt Snowball Calculator'!$H$18),IF($Z212&lt;=0.005,99999,'Debt Snowball Calculator'!$H$19),IF($AC212&lt;=0.005,99999,'Debt Snowball Calculator'!$H$20),IF($AF212&lt;=0.005,99999,'Debt Snowball Calculator'!$H$21),IF($AI212&lt;=0.005,99999,'Debt Snowball Calculator'!$H$22)))</f>
        <v/>
      </c>
      <c r="E213" s="10" t="str">
        <f aca="false">IF($A213="","",IF($D213&gt;=99999,"— All Paid Off —",INDEX('Debt Snowball Calculator'!$C$13:$C$22,MATCH($D213,'Debt Snowball Calculator'!$H$13:$H$22,0))))</f>
        <v/>
      </c>
      <c r="F213" s="43" t="str">
        <f aca="false">IF($A213="","",IF($H212&lt;=0.005,0,MIN('Debt Snowball Calculator'!$F$13,$H212+G213)+IF('Debt Snowball Calculator'!$H$13=$D213,MIN($C213,MAX($H212-(MIN('Debt Snowball Calculator'!$F$13,$H212+G213)-G213),0)),0)))</f>
        <v/>
      </c>
      <c r="G213" s="43" t="str">
        <f aca="false">IF($A213="","",$H212*('Debt Snowball Calculator'!$E$13/12))</f>
        <v/>
      </c>
      <c r="H213" s="43" t="str">
        <f aca="false">IF($A213="","",MAX($H212-(F213-G213),0))</f>
        <v/>
      </c>
      <c r="I213" s="43" t="str">
        <f aca="false">IF($A213="","",IF($K212&lt;=0.005,0,MIN('Debt Snowball Calculator'!$F$14,$K212+J213)+IF('Debt Snowball Calculator'!$H$14=$D213,MIN($C213,MAX($K212-(MIN('Debt Snowball Calculator'!$F$14,$K212+J213)-J213),0)),0)))</f>
        <v/>
      </c>
      <c r="J213" s="43" t="str">
        <f aca="false">IF($A213="","",$K212*('Debt Snowball Calculator'!$E$14/12))</f>
        <v/>
      </c>
      <c r="K213" s="43" t="str">
        <f aca="false">IF($A213="","",MAX($K212-(I213-J213),0))</f>
        <v/>
      </c>
      <c r="L213" s="43" t="str">
        <f aca="false">IF($A213="","",IF($N212&lt;=0.005,0,MIN('Debt Snowball Calculator'!$F$15,$N212+M213)+IF('Debt Snowball Calculator'!$H$15=$D213,MIN($C213,MAX($N212-(MIN('Debt Snowball Calculator'!$F$15,$N212+M213)-M213),0)),0)))</f>
        <v/>
      </c>
      <c r="M213" s="43" t="str">
        <f aca="false">IF($A213="","",$N212*('Debt Snowball Calculator'!$E$15/12))</f>
        <v/>
      </c>
      <c r="N213" s="43" t="str">
        <f aca="false">IF($A213="","",MAX($N212-(L213-M213),0))</f>
        <v/>
      </c>
      <c r="O213" s="43" t="str">
        <f aca="false">IF($A213="","",IF($Q212&lt;=0.005,0,MIN('Debt Snowball Calculator'!$F$16,$Q212+P213)+IF('Debt Snowball Calculator'!$H$16=$D213,MIN($C213,MAX($Q212-(MIN('Debt Snowball Calculator'!$F$16,$Q212+P213)-P213),0)),0)))</f>
        <v/>
      </c>
      <c r="P213" s="43" t="str">
        <f aca="false">IF($A213="","",$Q212*('Debt Snowball Calculator'!$E$16/12))</f>
        <v/>
      </c>
      <c r="Q213" s="43" t="str">
        <f aca="false">IF($A213="","",MAX($Q212-(O213-P213),0))</f>
        <v/>
      </c>
      <c r="R213" s="43" t="str">
        <f aca="false">IF($A213="","",IF($T212&lt;=0.005,0,MIN('Debt Snowball Calculator'!$F$17,$T212+S213)+IF('Debt Snowball Calculator'!$H$17=$D213,MIN($C213,MAX($T212-(MIN('Debt Snowball Calculator'!$F$17,$T212+S213)-S213),0)),0)))</f>
        <v/>
      </c>
      <c r="S213" s="43" t="str">
        <f aca="false">IF($A213="","",$T212*('Debt Snowball Calculator'!$E$17/12))</f>
        <v/>
      </c>
      <c r="T213" s="43" t="str">
        <f aca="false">IF($A213="","",MAX($T212-(R213-S213),0))</f>
        <v/>
      </c>
      <c r="U213" s="43" t="str">
        <f aca="false">IF($A213="","",IF($W212&lt;=0.005,0,MIN('Debt Snowball Calculator'!$F$18,$W212+V213)+IF('Debt Snowball Calculator'!$H$18=$D213,MIN($C213,MAX($W212-(MIN('Debt Snowball Calculator'!$F$18,$W212+V213)-V213),0)),0)))</f>
        <v/>
      </c>
      <c r="V213" s="43" t="str">
        <f aca="false">IF($A213="","",$W212*('Debt Snowball Calculator'!$E$18/12))</f>
        <v/>
      </c>
      <c r="W213" s="43" t="str">
        <f aca="false">IF($A213="","",MAX($W212-(U213-V213),0))</f>
        <v/>
      </c>
      <c r="X213" s="43" t="str">
        <f aca="false">IF($A213="","",IF($Z212&lt;=0.005,0,MIN('Debt Snowball Calculator'!$F$19,$Z212+Y213)+IF('Debt Snowball Calculator'!$H$19=$D213,MIN($C213,MAX($Z212-(MIN('Debt Snowball Calculator'!$F$19,$Z212+Y213)-Y213),0)),0)))</f>
        <v/>
      </c>
      <c r="Y213" s="43" t="str">
        <f aca="false">IF($A213="","",$Z212*('Debt Snowball Calculator'!$E$19/12))</f>
        <v/>
      </c>
      <c r="Z213" s="43" t="str">
        <f aca="false">IF($A213="","",MAX($Z212-(X213-Y213),0))</f>
        <v/>
      </c>
      <c r="AA213" s="43" t="str">
        <f aca="false">IF($A213="","",IF($AC212&lt;=0.005,0,MIN('Debt Snowball Calculator'!$F$20,$AC212+AB213)+IF('Debt Snowball Calculator'!$H$20=$D213,MIN($C213,MAX($AC212-(MIN('Debt Snowball Calculator'!$F$20,$AC212+AB213)-AB213),0)),0)))</f>
        <v/>
      </c>
      <c r="AB213" s="43" t="str">
        <f aca="false">IF($A213="","",$AC212*('Debt Snowball Calculator'!$E$20/12))</f>
        <v/>
      </c>
      <c r="AC213" s="43" t="str">
        <f aca="false">IF($A213="","",MAX($AC212-(AA213-AB213),0))</f>
        <v/>
      </c>
      <c r="AD213" s="43" t="str">
        <f aca="false">IF($A213="","",IF($AF212&lt;=0.005,0,MIN('Debt Snowball Calculator'!$F$21,$AF212+AE213)+IF('Debt Snowball Calculator'!$H$21=$D213,MIN($C213,MAX($AF212-(MIN('Debt Snowball Calculator'!$F$21,$AF212+AE213)-AE213),0)),0)))</f>
        <v/>
      </c>
      <c r="AE213" s="43" t="str">
        <f aca="false">IF($A213="","",$AF212*('Debt Snowball Calculator'!$E$21/12))</f>
        <v/>
      </c>
      <c r="AF213" s="43" t="str">
        <f aca="false">IF($A213="","",MAX($AF212-(AD213-AE213),0))</f>
        <v/>
      </c>
      <c r="AG213" s="43" t="str">
        <f aca="false">IF($A213="","",IF($AI212&lt;=0.005,0,MIN('Debt Snowball Calculator'!$F$22,$AI212+AH213)+IF('Debt Snowball Calculator'!$H$22=$D213,MIN($C213,MAX($AI212-(MIN('Debt Snowball Calculator'!$F$22,$AI212+AH213)-AH213),0)),0)))</f>
        <v/>
      </c>
      <c r="AH213" s="43" t="str">
        <f aca="false">IF($A213="","",$AI212*('Debt Snowball Calculator'!$E$22/12))</f>
        <v/>
      </c>
      <c r="AI213" s="43" t="str">
        <f aca="false">IF($A213="","",MAX($AI212-(AG213-AH213),0))</f>
        <v/>
      </c>
      <c r="AJ213" s="43" t="str">
        <f aca="false">IF($A213="","",F213+I213+L213+O213+R213+U213+X213+AA213+AD213+AG213)</f>
        <v/>
      </c>
      <c r="AK213" s="43" t="str">
        <f aca="false">IF($A213="","",G213+J213+M213+P213+S213+V213+Y213+AB213+AE213+AH213)</f>
        <v/>
      </c>
      <c r="AL213" s="43" t="str">
        <f aca="false">IF($A213="","",H213+K213+N213+Q213+T213+W213+Z213+AC213+AF213+AI213)</f>
        <v/>
      </c>
    </row>
    <row r="214" customFormat="false" ht="15" hidden="false" customHeight="false" outlineLevel="0" collapsed="false">
      <c r="A214" s="39" t="str">
        <f aca="false">IF($A213="","",IF(AND(ISNUMBER($AL213),$AL213&gt;0.005),$A213+1,""))</f>
        <v/>
      </c>
      <c r="B214" s="40" t="str">
        <f aca="false">IF($A214="","",EDATE('Debt Snowball Calculator'!$C$8,$A214-1))</f>
        <v/>
      </c>
      <c r="C214" s="44" t="str">
        <f aca="false">IF($A214="","",'Debt Snowball Calculator'!$C$7+IF($H213&lt;=0.005,'Debt Snowball Calculator'!$F$13,0)+IF($K213&lt;=0.005,'Debt Snowball Calculator'!$F$14,0)+IF($N213&lt;=0.005,'Debt Snowball Calculator'!$F$15,0)+IF($Q213&lt;=0.005,'Debt Snowball Calculator'!$F$16,0)+IF($T213&lt;=0.005,'Debt Snowball Calculator'!$F$17,0)+IF($W213&lt;=0.005,'Debt Snowball Calculator'!$F$18,0)+IF($Z213&lt;=0.005,'Debt Snowball Calculator'!$F$19,0)+IF($AC213&lt;=0.005,'Debt Snowball Calculator'!$F$20,0)+IF($AF213&lt;=0.005,'Debt Snowball Calculator'!$F$21,0)+IF($AI213&lt;=0.005,'Debt Snowball Calculator'!$F$22,0))</f>
        <v/>
      </c>
      <c r="D214" s="39" t="str">
        <f aca="false">IF($A214="","",MIN(IF($H213&lt;=0.005,99999,'Debt Snowball Calculator'!$H$13),IF($K213&lt;=0.005,99999,'Debt Snowball Calculator'!$H$14),IF($N213&lt;=0.005,99999,'Debt Snowball Calculator'!$H$15),IF($Q213&lt;=0.005,99999,'Debt Snowball Calculator'!$H$16),IF($T213&lt;=0.005,99999,'Debt Snowball Calculator'!$H$17),IF($W213&lt;=0.005,99999,'Debt Snowball Calculator'!$H$18),IF($Z213&lt;=0.005,99999,'Debt Snowball Calculator'!$H$19),IF($AC213&lt;=0.005,99999,'Debt Snowball Calculator'!$H$20),IF($AF213&lt;=0.005,99999,'Debt Snowball Calculator'!$H$21),IF($AI213&lt;=0.005,99999,'Debt Snowball Calculator'!$H$22)))</f>
        <v/>
      </c>
      <c r="E214" s="17" t="str">
        <f aca="false">IF($A214="","",IF($D214&gt;=99999,"— All Paid Off —",INDEX('Debt Snowball Calculator'!$C$13:$C$22,MATCH($D214,'Debt Snowball Calculator'!$H$13:$H$22,0))))</f>
        <v/>
      </c>
      <c r="F214" s="44" t="str">
        <f aca="false">IF($A214="","",IF($H213&lt;=0.005,0,MIN('Debt Snowball Calculator'!$F$13,$H213+G214)+IF('Debt Snowball Calculator'!$H$13=$D214,MIN($C214,MAX($H213-(MIN('Debt Snowball Calculator'!$F$13,$H213+G214)-G214),0)),0)))</f>
        <v/>
      </c>
      <c r="G214" s="44" t="str">
        <f aca="false">IF($A214="","",$H213*('Debt Snowball Calculator'!$E$13/12))</f>
        <v/>
      </c>
      <c r="H214" s="44" t="str">
        <f aca="false">IF($A214="","",MAX($H213-(F214-G214),0))</f>
        <v/>
      </c>
      <c r="I214" s="44" t="str">
        <f aca="false">IF($A214="","",IF($K213&lt;=0.005,0,MIN('Debt Snowball Calculator'!$F$14,$K213+J214)+IF('Debt Snowball Calculator'!$H$14=$D214,MIN($C214,MAX($K213-(MIN('Debt Snowball Calculator'!$F$14,$K213+J214)-J214),0)),0)))</f>
        <v/>
      </c>
      <c r="J214" s="44" t="str">
        <f aca="false">IF($A214="","",$K213*('Debt Snowball Calculator'!$E$14/12))</f>
        <v/>
      </c>
      <c r="K214" s="44" t="str">
        <f aca="false">IF($A214="","",MAX($K213-(I214-J214),0))</f>
        <v/>
      </c>
      <c r="L214" s="44" t="str">
        <f aca="false">IF($A214="","",IF($N213&lt;=0.005,0,MIN('Debt Snowball Calculator'!$F$15,$N213+M214)+IF('Debt Snowball Calculator'!$H$15=$D214,MIN($C214,MAX($N213-(MIN('Debt Snowball Calculator'!$F$15,$N213+M214)-M214),0)),0)))</f>
        <v/>
      </c>
      <c r="M214" s="44" t="str">
        <f aca="false">IF($A214="","",$N213*('Debt Snowball Calculator'!$E$15/12))</f>
        <v/>
      </c>
      <c r="N214" s="44" t="str">
        <f aca="false">IF($A214="","",MAX($N213-(L214-M214),0))</f>
        <v/>
      </c>
      <c r="O214" s="44" t="str">
        <f aca="false">IF($A214="","",IF($Q213&lt;=0.005,0,MIN('Debt Snowball Calculator'!$F$16,$Q213+P214)+IF('Debt Snowball Calculator'!$H$16=$D214,MIN($C214,MAX($Q213-(MIN('Debt Snowball Calculator'!$F$16,$Q213+P214)-P214),0)),0)))</f>
        <v/>
      </c>
      <c r="P214" s="44" t="str">
        <f aca="false">IF($A214="","",$Q213*('Debt Snowball Calculator'!$E$16/12))</f>
        <v/>
      </c>
      <c r="Q214" s="44" t="str">
        <f aca="false">IF($A214="","",MAX($Q213-(O214-P214),0))</f>
        <v/>
      </c>
      <c r="R214" s="44" t="str">
        <f aca="false">IF($A214="","",IF($T213&lt;=0.005,0,MIN('Debt Snowball Calculator'!$F$17,$T213+S214)+IF('Debt Snowball Calculator'!$H$17=$D214,MIN($C214,MAX($T213-(MIN('Debt Snowball Calculator'!$F$17,$T213+S214)-S214),0)),0)))</f>
        <v/>
      </c>
      <c r="S214" s="44" t="str">
        <f aca="false">IF($A214="","",$T213*('Debt Snowball Calculator'!$E$17/12))</f>
        <v/>
      </c>
      <c r="T214" s="44" t="str">
        <f aca="false">IF($A214="","",MAX($T213-(R214-S214),0))</f>
        <v/>
      </c>
      <c r="U214" s="44" t="str">
        <f aca="false">IF($A214="","",IF($W213&lt;=0.005,0,MIN('Debt Snowball Calculator'!$F$18,$W213+V214)+IF('Debt Snowball Calculator'!$H$18=$D214,MIN($C214,MAX($W213-(MIN('Debt Snowball Calculator'!$F$18,$W213+V214)-V214),0)),0)))</f>
        <v/>
      </c>
      <c r="V214" s="44" t="str">
        <f aca="false">IF($A214="","",$W213*('Debt Snowball Calculator'!$E$18/12))</f>
        <v/>
      </c>
      <c r="W214" s="44" t="str">
        <f aca="false">IF($A214="","",MAX($W213-(U214-V214),0))</f>
        <v/>
      </c>
      <c r="X214" s="44" t="str">
        <f aca="false">IF($A214="","",IF($Z213&lt;=0.005,0,MIN('Debt Snowball Calculator'!$F$19,$Z213+Y214)+IF('Debt Snowball Calculator'!$H$19=$D214,MIN($C214,MAX($Z213-(MIN('Debt Snowball Calculator'!$F$19,$Z213+Y214)-Y214),0)),0)))</f>
        <v/>
      </c>
      <c r="Y214" s="44" t="str">
        <f aca="false">IF($A214="","",$Z213*('Debt Snowball Calculator'!$E$19/12))</f>
        <v/>
      </c>
      <c r="Z214" s="44" t="str">
        <f aca="false">IF($A214="","",MAX($Z213-(X214-Y214),0))</f>
        <v/>
      </c>
      <c r="AA214" s="44" t="str">
        <f aca="false">IF($A214="","",IF($AC213&lt;=0.005,0,MIN('Debt Snowball Calculator'!$F$20,$AC213+AB214)+IF('Debt Snowball Calculator'!$H$20=$D214,MIN($C214,MAX($AC213-(MIN('Debt Snowball Calculator'!$F$20,$AC213+AB214)-AB214),0)),0)))</f>
        <v/>
      </c>
      <c r="AB214" s="44" t="str">
        <f aca="false">IF($A214="","",$AC213*('Debt Snowball Calculator'!$E$20/12))</f>
        <v/>
      </c>
      <c r="AC214" s="44" t="str">
        <f aca="false">IF($A214="","",MAX($AC213-(AA214-AB214),0))</f>
        <v/>
      </c>
      <c r="AD214" s="44" t="str">
        <f aca="false">IF($A214="","",IF($AF213&lt;=0.005,0,MIN('Debt Snowball Calculator'!$F$21,$AF213+AE214)+IF('Debt Snowball Calculator'!$H$21=$D214,MIN($C214,MAX($AF213-(MIN('Debt Snowball Calculator'!$F$21,$AF213+AE214)-AE214),0)),0)))</f>
        <v/>
      </c>
      <c r="AE214" s="44" t="str">
        <f aca="false">IF($A214="","",$AF213*('Debt Snowball Calculator'!$E$21/12))</f>
        <v/>
      </c>
      <c r="AF214" s="44" t="str">
        <f aca="false">IF($A214="","",MAX($AF213-(AD214-AE214),0))</f>
        <v/>
      </c>
      <c r="AG214" s="44" t="str">
        <f aca="false">IF($A214="","",IF($AI213&lt;=0.005,0,MIN('Debt Snowball Calculator'!$F$22,$AI213+AH214)+IF('Debt Snowball Calculator'!$H$22=$D214,MIN($C214,MAX($AI213-(MIN('Debt Snowball Calculator'!$F$22,$AI213+AH214)-AH214),0)),0)))</f>
        <v/>
      </c>
      <c r="AH214" s="44" t="str">
        <f aca="false">IF($A214="","",$AI213*('Debt Snowball Calculator'!$E$22/12))</f>
        <v/>
      </c>
      <c r="AI214" s="44" t="str">
        <f aca="false">IF($A214="","",MAX($AI213-(AG214-AH214),0))</f>
        <v/>
      </c>
      <c r="AJ214" s="44" t="str">
        <f aca="false">IF($A214="","",F214+I214+L214+O214+R214+U214+X214+AA214+AD214+AG214)</f>
        <v/>
      </c>
      <c r="AK214" s="44" t="str">
        <f aca="false">IF($A214="","",G214+J214+M214+P214+S214+V214+Y214+AB214+AE214+AH214)</f>
        <v/>
      </c>
      <c r="AL214" s="44" t="str">
        <f aca="false">IF($A214="","",H214+K214+N214+Q214+T214+W214+Z214+AC214+AF214+AI214)</f>
        <v/>
      </c>
    </row>
    <row r="215" customFormat="false" ht="15" hidden="false" customHeight="false" outlineLevel="0" collapsed="false">
      <c r="A215" s="36" t="str">
        <f aca="false">IF($A214="","",IF(AND(ISNUMBER($AL214),$AL214&gt;0.005),$A214+1,""))</f>
        <v/>
      </c>
      <c r="B215" s="37" t="str">
        <f aca="false">IF($A215="","",EDATE('Debt Snowball Calculator'!$C$8,$A215-1))</f>
        <v/>
      </c>
      <c r="C215" s="43" t="str">
        <f aca="false">IF($A215="","",'Debt Snowball Calculator'!$C$7+IF($H214&lt;=0.005,'Debt Snowball Calculator'!$F$13,0)+IF($K214&lt;=0.005,'Debt Snowball Calculator'!$F$14,0)+IF($N214&lt;=0.005,'Debt Snowball Calculator'!$F$15,0)+IF($Q214&lt;=0.005,'Debt Snowball Calculator'!$F$16,0)+IF($T214&lt;=0.005,'Debt Snowball Calculator'!$F$17,0)+IF($W214&lt;=0.005,'Debt Snowball Calculator'!$F$18,0)+IF($Z214&lt;=0.005,'Debt Snowball Calculator'!$F$19,0)+IF($AC214&lt;=0.005,'Debt Snowball Calculator'!$F$20,0)+IF($AF214&lt;=0.005,'Debt Snowball Calculator'!$F$21,0)+IF($AI214&lt;=0.005,'Debt Snowball Calculator'!$F$22,0))</f>
        <v/>
      </c>
      <c r="D215" s="36" t="str">
        <f aca="false">IF($A215="","",MIN(IF($H214&lt;=0.005,99999,'Debt Snowball Calculator'!$H$13),IF($K214&lt;=0.005,99999,'Debt Snowball Calculator'!$H$14),IF($N214&lt;=0.005,99999,'Debt Snowball Calculator'!$H$15),IF($Q214&lt;=0.005,99999,'Debt Snowball Calculator'!$H$16),IF($T214&lt;=0.005,99999,'Debt Snowball Calculator'!$H$17),IF($W214&lt;=0.005,99999,'Debt Snowball Calculator'!$H$18),IF($Z214&lt;=0.005,99999,'Debt Snowball Calculator'!$H$19),IF($AC214&lt;=0.005,99999,'Debt Snowball Calculator'!$H$20),IF($AF214&lt;=0.005,99999,'Debt Snowball Calculator'!$H$21),IF($AI214&lt;=0.005,99999,'Debt Snowball Calculator'!$H$22)))</f>
        <v/>
      </c>
      <c r="E215" s="10" t="str">
        <f aca="false">IF($A215="","",IF($D215&gt;=99999,"— All Paid Off —",INDEX('Debt Snowball Calculator'!$C$13:$C$22,MATCH($D215,'Debt Snowball Calculator'!$H$13:$H$22,0))))</f>
        <v/>
      </c>
      <c r="F215" s="43" t="str">
        <f aca="false">IF($A215="","",IF($H214&lt;=0.005,0,MIN('Debt Snowball Calculator'!$F$13,$H214+G215)+IF('Debt Snowball Calculator'!$H$13=$D215,MIN($C215,MAX($H214-(MIN('Debt Snowball Calculator'!$F$13,$H214+G215)-G215),0)),0)))</f>
        <v/>
      </c>
      <c r="G215" s="43" t="str">
        <f aca="false">IF($A215="","",$H214*('Debt Snowball Calculator'!$E$13/12))</f>
        <v/>
      </c>
      <c r="H215" s="43" t="str">
        <f aca="false">IF($A215="","",MAX($H214-(F215-G215),0))</f>
        <v/>
      </c>
      <c r="I215" s="43" t="str">
        <f aca="false">IF($A215="","",IF($K214&lt;=0.005,0,MIN('Debt Snowball Calculator'!$F$14,$K214+J215)+IF('Debt Snowball Calculator'!$H$14=$D215,MIN($C215,MAX($K214-(MIN('Debt Snowball Calculator'!$F$14,$K214+J215)-J215),0)),0)))</f>
        <v/>
      </c>
      <c r="J215" s="43" t="str">
        <f aca="false">IF($A215="","",$K214*('Debt Snowball Calculator'!$E$14/12))</f>
        <v/>
      </c>
      <c r="K215" s="43" t="str">
        <f aca="false">IF($A215="","",MAX($K214-(I215-J215),0))</f>
        <v/>
      </c>
      <c r="L215" s="43" t="str">
        <f aca="false">IF($A215="","",IF($N214&lt;=0.005,0,MIN('Debt Snowball Calculator'!$F$15,$N214+M215)+IF('Debt Snowball Calculator'!$H$15=$D215,MIN($C215,MAX($N214-(MIN('Debt Snowball Calculator'!$F$15,$N214+M215)-M215),0)),0)))</f>
        <v/>
      </c>
      <c r="M215" s="43" t="str">
        <f aca="false">IF($A215="","",$N214*('Debt Snowball Calculator'!$E$15/12))</f>
        <v/>
      </c>
      <c r="N215" s="43" t="str">
        <f aca="false">IF($A215="","",MAX($N214-(L215-M215),0))</f>
        <v/>
      </c>
      <c r="O215" s="43" t="str">
        <f aca="false">IF($A215="","",IF($Q214&lt;=0.005,0,MIN('Debt Snowball Calculator'!$F$16,$Q214+P215)+IF('Debt Snowball Calculator'!$H$16=$D215,MIN($C215,MAX($Q214-(MIN('Debt Snowball Calculator'!$F$16,$Q214+P215)-P215),0)),0)))</f>
        <v/>
      </c>
      <c r="P215" s="43" t="str">
        <f aca="false">IF($A215="","",$Q214*('Debt Snowball Calculator'!$E$16/12))</f>
        <v/>
      </c>
      <c r="Q215" s="43" t="str">
        <f aca="false">IF($A215="","",MAX($Q214-(O215-P215),0))</f>
        <v/>
      </c>
      <c r="R215" s="43" t="str">
        <f aca="false">IF($A215="","",IF($T214&lt;=0.005,0,MIN('Debt Snowball Calculator'!$F$17,$T214+S215)+IF('Debt Snowball Calculator'!$H$17=$D215,MIN($C215,MAX($T214-(MIN('Debt Snowball Calculator'!$F$17,$T214+S215)-S215),0)),0)))</f>
        <v/>
      </c>
      <c r="S215" s="43" t="str">
        <f aca="false">IF($A215="","",$T214*('Debt Snowball Calculator'!$E$17/12))</f>
        <v/>
      </c>
      <c r="T215" s="43" t="str">
        <f aca="false">IF($A215="","",MAX($T214-(R215-S215),0))</f>
        <v/>
      </c>
      <c r="U215" s="43" t="str">
        <f aca="false">IF($A215="","",IF($W214&lt;=0.005,0,MIN('Debt Snowball Calculator'!$F$18,$W214+V215)+IF('Debt Snowball Calculator'!$H$18=$D215,MIN($C215,MAX($W214-(MIN('Debt Snowball Calculator'!$F$18,$W214+V215)-V215),0)),0)))</f>
        <v/>
      </c>
      <c r="V215" s="43" t="str">
        <f aca="false">IF($A215="","",$W214*('Debt Snowball Calculator'!$E$18/12))</f>
        <v/>
      </c>
      <c r="W215" s="43" t="str">
        <f aca="false">IF($A215="","",MAX($W214-(U215-V215),0))</f>
        <v/>
      </c>
      <c r="X215" s="43" t="str">
        <f aca="false">IF($A215="","",IF($Z214&lt;=0.005,0,MIN('Debt Snowball Calculator'!$F$19,$Z214+Y215)+IF('Debt Snowball Calculator'!$H$19=$D215,MIN($C215,MAX($Z214-(MIN('Debt Snowball Calculator'!$F$19,$Z214+Y215)-Y215),0)),0)))</f>
        <v/>
      </c>
      <c r="Y215" s="43" t="str">
        <f aca="false">IF($A215="","",$Z214*('Debt Snowball Calculator'!$E$19/12))</f>
        <v/>
      </c>
      <c r="Z215" s="43" t="str">
        <f aca="false">IF($A215="","",MAX($Z214-(X215-Y215),0))</f>
        <v/>
      </c>
      <c r="AA215" s="43" t="str">
        <f aca="false">IF($A215="","",IF($AC214&lt;=0.005,0,MIN('Debt Snowball Calculator'!$F$20,$AC214+AB215)+IF('Debt Snowball Calculator'!$H$20=$D215,MIN($C215,MAX($AC214-(MIN('Debt Snowball Calculator'!$F$20,$AC214+AB215)-AB215),0)),0)))</f>
        <v/>
      </c>
      <c r="AB215" s="43" t="str">
        <f aca="false">IF($A215="","",$AC214*('Debt Snowball Calculator'!$E$20/12))</f>
        <v/>
      </c>
      <c r="AC215" s="43" t="str">
        <f aca="false">IF($A215="","",MAX($AC214-(AA215-AB215),0))</f>
        <v/>
      </c>
      <c r="AD215" s="43" t="str">
        <f aca="false">IF($A215="","",IF($AF214&lt;=0.005,0,MIN('Debt Snowball Calculator'!$F$21,$AF214+AE215)+IF('Debt Snowball Calculator'!$H$21=$D215,MIN($C215,MAX($AF214-(MIN('Debt Snowball Calculator'!$F$21,$AF214+AE215)-AE215),0)),0)))</f>
        <v/>
      </c>
      <c r="AE215" s="43" t="str">
        <f aca="false">IF($A215="","",$AF214*('Debt Snowball Calculator'!$E$21/12))</f>
        <v/>
      </c>
      <c r="AF215" s="43" t="str">
        <f aca="false">IF($A215="","",MAX($AF214-(AD215-AE215),0))</f>
        <v/>
      </c>
      <c r="AG215" s="43" t="str">
        <f aca="false">IF($A215="","",IF($AI214&lt;=0.005,0,MIN('Debt Snowball Calculator'!$F$22,$AI214+AH215)+IF('Debt Snowball Calculator'!$H$22=$D215,MIN($C215,MAX($AI214-(MIN('Debt Snowball Calculator'!$F$22,$AI214+AH215)-AH215),0)),0)))</f>
        <v/>
      </c>
      <c r="AH215" s="43" t="str">
        <f aca="false">IF($A215="","",$AI214*('Debt Snowball Calculator'!$E$22/12))</f>
        <v/>
      </c>
      <c r="AI215" s="43" t="str">
        <f aca="false">IF($A215="","",MAX($AI214-(AG215-AH215),0))</f>
        <v/>
      </c>
      <c r="AJ215" s="43" t="str">
        <f aca="false">IF($A215="","",F215+I215+L215+O215+R215+U215+X215+AA215+AD215+AG215)</f>
        <v/>
      </c>
      <c r="AK215" s="43" t="str">
        <f aca="false">IF($A215="","",G215+J215+M215+P215+S215+V215+Y215+AB215+AE215+AH215)</f>
        <v/>
      </c>
      <c r="AL215" s="43" t="str">
        <f aca="false">IF($A215="","",H215+K215+N215+Q215+T215+W215+Z215+AC215+AF215+AI215)</f>
        <v/>
      </c>
    </row>
    <row r="216" customFormat="false" ht="15" hidden="false" customHeight="false" outlineLevel="0" collapsed="false">
      <c r="A216" s="39" t="str">
        <f aca="false">IF($A215="","",IF(AND(ISNUMBER($AL215),$AL215&gt;0.005),$A215+1,""))</f>
        <v/>
      </c>
      <c r="B216" s="40" t="str">
        <f aca="false">IF($A216="","",EDATE('Debt Snowball Calculator'!$C$8,$A216-1))</f>
        <v/>
      </c>
      <c r="C216" s="44" t="str">
        <f aca="false">IF($A216="","",'Debt Snowball Calculator'!$C$7+IF($H215&lt;=0.005,'Debt Snowball Calculator'!$F$13,0)+IF($K215&lt;=0.005,'Debt Snowball Calculator'!$F$14,0)+IF($N215&lt;=0.005,'Debt Snowball Calculator'!$F$15,0)+IF($Q215&lt;=0.005,'Debt Snowball Calculator'!$F$16,0)+IF($T215&lt;=0.005,'Debt Snowball Calculator'!$F$17,0)+IF($W215&lt;=0.005,'Debt Snowball Calculator'!$F$18,0)+IF($Z215&lt;=0.005,'Debt Snowball Calculator'!$F$19,0)+IF($AC215&lt;=0.005,'Debt Snowball Calculator'!$F$20,0)+IF($AF215&lt;=0.005,'Debt Snowball Calculator'!$F$21,0)+IF($AI215&lt;=0.005,'Debt Snowball Calculator'!$F$22,0))</f>
        <v/>
      </c>
      <c r="D216" s="39" t="str">
        <f aca="false">IF($A216="","",MIN(IF($H215&lt;=0.005,99999,'Debt Snowball Calculator'!$H$13),IF($K215&lt;=0.005,99999,'Debt Snowball Calculator'!$H$14),IF($N215&lt;=0.005,99999,'Debt Snowball Calculator'!$H$15),IF($Q215&lt;=0.005,99999,'Debt Snowball Calculator'!$H$16),IF($T215&lt;=0.005,99999,'Debt Snowball Calculator'!$H$17),IF($W215&lt;=0.005,99999,'Debt Snowball Calculator'!$H$18),IF($Z215&lt;=0.005,99999,'Debt Snowball Calculator'!$H$19),IF($AC215&lt;=0.005,99999,'Debt Snowball Calculator'!$H$20),IF($AF215&lt;=0.005,99999,'Debt Snowball Calculator'!$H$21),IF($AI215&lt;=0.005,99999,'Debt Snowball Calculator'!$H$22)))</f>
        <v/>
      </c>
      <c r="E216" s="17" t="str">
        <f aca="false">IF($A216="","",IF($D216&gt;=99999,"— All Paid Off —",INDEX('Debt Snowball Calculator'!$C$13:$C$22,MATCH($D216,'Debt Snowball Calculator'!$H$13:$H$22,0))))</f>
        <v/>
      </c>
      <c r="F216" s="44" t="str">
        <f aca="false">IF($A216="","",IF($H215&lt;=0.005,0,MIN('Debt Snowball Calculator'!$F$13,$H215+G216)+IF('Debt Snowball Calculator'!$H$13=$D216,MIN($C216,MAX($H215-(MIN('Debt Snowball Calculator'!$F$13,$H215+G216)-G216),0)),0)))</f>
        <v/>
      </c>
      <c r="G216" s="44" t="str">
        <f aca="false">IF($A216="","",$H215*('Debt Snowball Calculator'!$E$13/12))</f>
        <v/>
      </c>
      <c r="H216" s="44" t="str">
        <f aca="false">IF($A216="","",MAX($H215-(F216-G216),0))</f>
        <v/>
      </c>
      <c r="I216" s="44" t="str">
        <f aca="false">IF($A216="","",IF($K215&lt;=0.005,0,MIN('Debt Snowball Calculator'!$F$14,$K215+J216)+IF('Debt Snowball Calculator'!$H$14=$D216,MIN($C216,MAX($K215-(MIN('Debt Snowball Calculator'!$F$14,$K215+J216)-J216),0)),0)))</f>
        <v/>
      </c>
      <c r="J216" s="44" t="str">
        <f aca="false">IF($A216="","",$K215*('Debt Snowball Calculator'!$E$14/12))</f>
        <v/>
      </c>
      <c r="K216" s="44" t="str">
        <f aca="false">IF($A216="","",MAX($K215-(I216-J216),0))</f>
        <v/>
      </c>
      <c r="L216" s="44" t="str">
        <f aca="false">IF($A216="","",IF($N215&lt;=0.005,0,MIN('Debt Snowball Calculator'!$F$15,$N215+M216)+IF('Debt Snowball Calculator'!$H$15=$D216,MIN($C216,MAX($N215-(MIN('Debt Snowball Calculator'!$F$15,$N215+M216)-M216),0)),0)))</f>
        <v/>
      </c>
      <c r="M216" s="44" t="str">
        <f aca="false">IF($A216="","",$N215*('Debt Snowball Calculator'!$E$15/12))</f>
        <v/>
      </c>
      <c r="N216" s="44" t="str">
        <f aca="false">IF($A216="","",MAX($N215-(L216-M216),0))</f>
        <v/>
      </c>
      <c r="O216" s="44" t="str">
        <f aca="false">IF($A216="","",IF($Q215&lt;=0.005,0,MIN('Debt Snowball Calculator'!$F$16,$Q215+P216)+IF('Debt Snowball Calculator'!$H$16=$D216,MIN($C216,MAX($Q215-(MIN('Debt Snowball Calculator'!$F$16,$Q215+P216)-P216),0)),0)))</f>
        <v/>
      </c>
      <c r="P216" s="44" t="str">
        <f aca="false">IF($A216="","",$Q215*('Debt Snowball Calculator'!$E$16/12))</f>
        <v/>
      </c>
      <c r="Q216" s="44" t="str">
        <f aca="false">IF($A216="","",MAX($Q215-(O216-P216),0))</f>
        <v/>
      </c>
      <c r="R216" s="44" t="str">
        <f aca="false">IF($A216="","",IF($T215&lt;=0.005,0,MIN('Debt Snowball Calculator'!$F$17,$T215+S216)+IF('Debt Snowball Calculator'!$H$17=$D216,MIN($C216,MAX($T215-(MIN('Debt Snowball Calculator'!$F$17,$T215+S216)-S216),0)),0)))</f>
        <v/>
      </c>
      <c r="S216" s="44" t="str">
        <f aca="false">IF($A216="","",$T215*('Debt Snowball Calculator'!$E$17/12))</f>
        <v/>
      </c>
      <c r="T216" s="44" t="str">
        <f aca="false">IF($A216="","",MAX($T215-(R216-S216),0))</f>
        <v/>
      </c>
      <c r="U216" s="44" t="str">
        <f aca="false">IF($A216="","",IF($W215&lt;=0.005,0,MIN('Debt Snowball Calculator'!$F$18,$W215+V216)+IF('Debt Snowball Calculator'!$H$18=$D216,MIN($C216,MAX($W215-(MIN('Debt Snowball Calculator'!$F$18,$W215+V216)-V216),0)),0)))</f>
        <v/>
      </c>
      <c r="V216" s="44" t="str">
        <f aca="false">IF($A216="","",$W215*('Debt Snowball Calculator'!$E$18/12))</f>
        <v/>
      </c>
      <c r="W216" s="44" t="str">
        <f aca="false">IF($A216="","",MAX($W215-(U216-V216),0))</f>
        <v/>
      </c>
      <c r="X216" s="44" t="str">
        <f aca="false">IF($A216="","",IF($Z215&lt;=0.005,0,MIN('Debt Snowball Calculator'!$F$19,$Z215+Y216)+IF('Debt Snowball Calculator'!$H$19=$D216,MIN($C216,MAX($Z215-(MIN('Debt Snowball Calculator'!$F$19,$Z215+Y216)-Y216),0)),0)))</f>
        <v/>
      </c>
      <c r="Y216" s="44" t="str">
        <f aca="false">IF($A216="","",$Z215*('Debt Snowball Calculator'!$E$19/12))</f>
        <v/>
      </c>
      <c r="Z216" s="44" t="str">
        <f aca="false">IF($A216="","",MAX($Z215-(X216-Y216),0))</f>
        <v/>
      </c>
      <c r="AA216" s="44" t="str">
        <f aca="false">IF($A216="","",IF($AC215&lt;=0.005,0,MIN('Debt Snowball Calculator'!$F$20,$AC215+AB216)+IF('Debt Snowball Calculator'!$H$20=$D216,MIN($C216,MAX($AC215-(MIN('Debt Snowball Calculator'!$F$20,$AC215+AB216)-AB216),0)),0)))</f>
        <v/>
      </c>
      <c r="AB216" s="44" t="str">
        <f aca="false">IF($A216="","",$AC215*('Debt Snowball Calculator'!$E$20/12))</f>
        <v/>
      </c>
      <c r="AC216" s="44" t="str">
        <f aca="false">IF($A216="","",MAX($AC215-(AA216-AB216),0))</f>
        <v/>
      </c>
      <c r="AD216" s="44" t="str">
        <f aca="false">IF($A216="","",IF($AF215&lt;=0.005,0,MIN('Debt Snowball Calculator'!$F$21,$AF215+AE216)+IF('Debt Snowball Calculator'!$H$21=$D216,MIN($C216,MAX($AF215-(MIN('Debt Snowball Calculator'!$F$21,$AF215+AE216)-AE216),0)),0)))</f>
        <v/>
      </c>
      <c r="AE216" s="44" t="str">
        <f aca="false">IF($A216="","",$AF215*('Debt Snowball Calculator'!$E$21/12))</f>
        <v/>
      </c>
      <c r="AF216" s="44" t="str">
        <f aca="false">IF($A216="","",MAX($AF215-(AD216-AE216),0))</f>
        <v/>
      </c>
      <c r="AG216" s="44" t="str">
        <f aca="false">IF($A216="","",IF($AI215&lt;=0.005,0,MIN('Debt Snowball Calculator'!$F$22,$AI215+AH216)+IF('Debt Snowball Calculator'!$H$22=$D216,MIN($C216,MAX($AI215-(MIN('Debt Snowball Calculator'!$F$22,$AI215+AH216)-AH216),0)),0)))</f>
        <v/>
      </c>
      <c r="AH216" s="44" t="str">
        <f aca="false">IF($A216="","",$AI215*('Debt Snowball Calculator'!$E$22/12))</f>
        <v/>
      </c>
      <c r="AI216" s="44" t="str">
        <f aca="false">IF($A216="","",MAX($AI215-(AG216-AH216),0))</f>
        <v/>
      </c>
      <c r="AJ216" s="44" t="str">
        <f aca="false">IF($A216="","",F216+I216+L216+O216+R216+U216+X216+AA216+AD216+AG216)</f>
        <v/>
      </c>
      <c r="AK216" s="44" t="str">
        <f aca="false">IF($A216="","",G216+J216+M216+P216+S216+V216+Y216+AB216+AE216+AH216)</f>
        <v/>
      </c>
      <c r="AL216" s="44" t="str">
        <f aca="false">IF($A216="","",H216+K216+N216+Q216+T216+W216+Z216+AC216+AF216+AI216)</f>
        <v/>
      </c>
    </row>
    <row r="217" customFormat="false" ht="15" hidden="false" customHeight="false" outlineLevel="0" collapsed="false">
      <c r="A217" s="36" t="str">
        <f aca="false">IF($A216="","",IF(AND(ISNUMBER($AL216),$AL216&gt;0.005),$A216+1,""))</f>
        <v/>
      </c>
      <c r="B217" s="37" t="str">
        <f aca="false">IF($A217="","",EDATE('Debt Snowball Calculator'!$C$8,$A217-1))</f>
        <v/>
      </c>
      <c r="C217" s="43" t="str">
        <f aca="false">IF($A217="","",'Debt Snowball Calculator'!$C$7+IF($H216&lt;=0.005,'Debt Snowball Calculator'!$F$13,0)+IF($K216&lt;=0.005,'Debt Snowball Calculator'!$F$14,0)+IF($N216&lt;=0.005,'Debt Snowball Calculator'!$F$15,0)+IF($Q216&lt;=0.005,'Debt Snowball Calculator'!$F$16,0)+IF($T216&lt;=0.005,'Debt Snowball Calculator'!$F$17,0)+IF($W216&lt;=0.005,'Debt Snowball Calculator'!$F$18,0)+IF($Z216&lt;=0.005,'Debt Snowball Calculator'!$F$19,0)+IF($AC216&lt;=0.005,'Debt Snowball Calculator'!$F$20,0)+IF($AF216&lt;=0.005,'Debt Snowball Calculator'!$F$21,0)+IF($AI216&lt;=0.005,'Debt Snowball Calculator'!$F$22,0))</f>
        <v/>
      </c>
      <c r="D217" s="36" t="str">
        <f aca="false">IF($A217="","",MIN(IF($H216&lt;=0.005,99999,'Debt Snowball Calculator'!$H$13),IF($K216&lt;=0.005,99999,'Debt Snowball Calculator'!$H$14),IF($N216&lt;=0.005,99999,'Debt Snowball Calculator'!$H$15),IF($Q216&lt;=0.005,99999,'Debt Snowball Calculator'!$H$16),IF($T216&lt;=0.005,99999,'Debt Snowball Calculator'!$H$17),IF($W216&lt;=0.005,99999,'Debt Snowball Calculator'!$H$18),IF($Z216&lt;=0.005,99999,'Debt Snowball Calculator'!$H$19),IF($AC216&lt;=0.005,99999,'Debt Snowball Calculator'!$H$20),IF($AF216&lt;=0.005,99999,'Debt Snowball Calculator'!$H$21),IF($AI216&lt;=0.005,99999,'Debt Snowball Calculator'!$H$22)))</f>
        <v/>
      </c>
      <c r="E217" s="10" t="str">
        <f aca="false">IF($A217="","",IF($D217&gt;=99999,"— All Paid Off —",INDEX('Debt Snowball Calculator'!$C$13:$C$22,MATCH($D217,'Debt Snowball Calculator'!$H$13:$H$22,0))))</f>
        <v/>
      </c>
      <c r="F217" s="43" t="str">
        <f aca="false">IF($A217="","",IF($H216&lt;=0.005,0,MIN('Debt Snowball Calculator'!$F$13,$H216+G217)+IF('Debt Snowball Calculator'!$H$13=$D217,MIN($C217,MAX($H216-(MIN('Debt Snowball Calculator'!$F$13,$H216+G217)-G217),0)),0)))</f>
        <v/>
      </c>
      <c r="G217" s="43" t="str">
        <f aca="false">IF($A217="","",$H216*('Debt Snowball Calculator'!$E$13/12))</f>
        <v/>
      </c>
      <c r="H217" s="43" t="str">
        <f aca="false">IF($A217="","",MAX($H216-(F217-G217),0))</f>
        <v/>
      </c>
      <c r="I217" s="43" t="str">
        <f aca="false">IF($A217="","",IF($K216&lt;=0.005,0,MIN('Debt Snowball Calculator'!$F$14,$K216+J217)+IF('Debt Snowball Calculator'!$H$14=$D217,MIN($C217,MAX($K216-(MIN('Debt Snowball Calculator'!$F$14,$K216+J217)-J217),0)),0)))</f>
        <v/>
      </c>
      <c r="J217" s="43" t="str">
        <f aca="false">IF($A217="","",$K216*('Debt Snowball Calculator'!$E$14/12))</f>
        <v/>
      </c>
      <c r="K217" s="43" t="str">
        <f aca="false">IF($A217="","",MAX($K216-(I217-J217),0))</f>
        <v/>
      </c>
      <c r="L217" s="43" t="str">
        <f aca="false">IF($A217="","",IF($N216&lt;=0.005,0,MIN('Debt Snowball Calculator'!$F$15,$N216+M217)+IF('Debt Snowball Calculator'!$H$15=$D217,MIN($C217,MAX($N216-(MIN('Debt Snowball Calculator'!$F$15,$N216+M217)-M217),0)),0)))</f>
        <v/>
      </c>
      <c r="M217" s="43" t="str">
        <f aca="false">IF($A217="","",$N216*('Debt Snowball Calculator'!$E$15/12))</f>
        <v/>
      </c>
      <c r="N217" s="43" t="str">
        <f aca="false">IF($A217="","",MAX($N216-(L217-M217),0))</f>
        <v/>
      </c>
      <c r="O217" s="43" t="str">
        <f aca="false">IF($A217="","",IF($Q216&lt;=0.005,0,MIN('Debt Snowball Calculator'!$F$16,$Q216+P217)+IF('Debt Snowball Calculator'!$H$16=$D217,MIN($C217,MAX($Q216-(MIN('Debt Snowball Calculator'!$F$16,$Q216+P217)-P217),0)),0)))</f>
        <v/>
      </c>
      <c r="P217" s="43" t="str">
        <f aca="false">IF($A217="","",$Q216*('Debt Snowball Calculator'!$E$16/12))</f>
        <v/>
      </c>
      <c r="Q217" s="43" t="str">
        <f aca="false">IF($A217="","",MAX($Q216-(O217-P217),0))</f>
        <v/>
      </c>
      <c r="R217" s="43" t="str">
        <f aca="false">IF($A217="","",IF($T216&lt;=0.005,0,MIN('Debt Snowball Calculator'!$F$17,$T216+S217)+IF('Debt Snowball Calculator'!$H$17=$D217,MIN($C217,MAX($T216-(MIN('Debt Snowball Calculator'!$F$17,$T216+S217)-S217),0)),0)))</f>
        <v/>
      </c>
      <c r="S217" s="43" t="str">
        <f aca="false">IF($A217="","",$T216*('Debt Snowball Calculator'!$E$17/12))</f>
        <v/>
      </c>
      <c r="T217" s="43" t="str">
        <f aca="false">IF($A217="","",MAX($T216-(R217-S217),0))</f>
        <v/>
      </c>
      <c r="U217" s="43" t="str">
        <f aca="false">IF($A217="","",IF($W216&lt;=0.005,0,MIN('Debt Snowball Calculator'!$F$18,$W216+V217)+IF('Debt Snowball Calculator'!$H$18=$D217,MIN($C217,MAX($W216-(MIN('Debt Snowball Calculator'!$F$18,$W216+V217)-V217),0)),0)))</f>
        <v/>
      </c>
      <c r="V217" s="43" t="str">
        <f aca="false">IF($A217="","",$W216*('Debt Snowball Calculator'!$E$18/12))</f>
        <v/>
      </c>
      <c r="W217" s="43" t="str">
        <f aca="false">IF($A217="","",MAX($W216-(U217-V217),0))</f>
        <v/>
      </c>
      <c r="X217" s="43" t="str">
        <f aca="false">IF($A217="","",IF($Z216&lt;=0.005,0,MIN('Debt Snowball Calculator'!$F$19,$Z216+Y217)+IF('Debt Snowball Calculator'!$H$19=$D217,MIN($C217,MAX($Z216-(MIN('Debt Snowball Calculator'!$F$19,$Z216+Y217)-Y217),0)),0)))</f>
        <v/>
      </c>
      <c r="Y217" s="43" t="str">
        <f aca="false">IF($A217="","",$Z216*('Debt Snowball Calculator'!$E$19/12))</f>
        <v/>
      </c>
      <c r="Z217" s="43" t="str">
        <f aca="false">IF($A217="","",MAX($Z216-(X217-Y217),0))</f>
        <v/>
      </c>
      <c r="AA217" s="43" t="str">
        <f aca="false">IF($A217="","",IF($AC216&lt;=0.005,0,MIN('Debt Snowball Calculator'!$F$20,$AC216+AB217)+IF('Debt Snowball Calculator'!$H$20=$D217,MIN($C217,MAX($AC216-(MIN('Debt Snowball Calculator'!$F$20,$AC216+AB217)-AB217),0)),0)))</f>
        <v/>
      </c>
      <c r="AB217" s="43" t="str">
        <f aca="false">IF($A217="","",$AC216*('Debt Snowball Calculator'!$E$20/12))</f>
        <v/>
      </c>
      <c r="AC217" s="43" t="str">
        <f aca="false">IF($A217="","",MAX($AC216-(AA217-AB217),0))</f>
        <v/>
      </c>
      <c r="AD217" s="43" t="str">
        <f aca="false">IF($A217="","",IF($AF216&lt;=0.005,0,MIN('Debt Snowball Calculator'!$F$21,$AF216+AE217)+IF('Debt Snowball Calculator'!$H$21=$D217,MIN($C217,MAX($AF216-(MIN('Debt Snowball Calculator'!$F$21,$AF216+AE217)-AE217),0)),0)))</f>
        <v/>
      </c>
      <c r="AE217" s="43" t="str">
        <f aca="false">IF($A217="","",$AF216*('Debt Snowball Calculator'!$E$21/12))</f>
        <v/>
      </c>
      <c r="AF217" s="43" t="str">
        <f aca="false">IF($A217="","",MAX($AF216-(AD217-AE217),0))</f>
        <v/>
      </c>
      <c r="AG217" s="43" t="str">
        <f aca="false">IF($A217="","",IF($AI216&lt;=0.005,0,MIN('Debt Snowball Calculator'!$F$22,$AI216+AH217)+IF('Debt Snowball Calculator'!$H$22=$D217,MIN($C217,MAX($AI216-(MIN('Debt Snowball Calculator'!$F$22,$AI216+AH217)-AH217),0)),0)))</f>
        <v/>
      </c>
      <c r="AH217" s="43" t="str">
        <f aca="false">IF($A217="","",$AI216*('Debt Snowball Calculator'!$E$22/12))</f>
        <v/>
      </c>
      <c r="AI217" s="43" t="str">
        <f aca="false">IF($A217="","",MAX($AI216-(AG217-AH217),0))</f>
        <v/>
      </c>
      <c r="AJ217" s="43" t="str">
        <f aca="false">IF($A217="","",F217+I217+L217+O217+R217+U217+X217+AA217+AD217+AG217)</f>
        <v/>
      </c>
      <c r="AK217" s="43" t="str">
        <f aca="false">IF($A217="","",G217+J217+M217+P217+S217+V217+Y217+AB217+AE217+AH217)</f>
        <v/>
      </c>
      <c r="AL217" s="43" t="str">
        <f aca="false">IF($A217="","",H217+K217+N217+Q217+T217+W217+Z217+AC217+AF217+AI217)</f>
        <v/>
      </c>
    </row>
    <row r="218" customFormat="false" ht="15" hidden="false" customHeight="false" outlineLevel="0" collapsed="false">
      <c r="A218" s="39" t="str">
        <f aca="false">IF($A217="","",IF(AND(ISNUMBER($AL217),$AL217&gt;0.005),$A217+1,""))</f>
        <v/>
      </c>
      <c r="B218" s="40" t="str">
        <f aca="false">IF($A218="","",EDATE('Debt Snowball Calculator'!$C$8,$A218-1))</f>
        <v/>
      </c>
      <c r="C218" s="44" t="str">
        <f aca="false">IF($A218="","",'Debt Snowball Calculator'!$C$7+IF($H217&lt;=0.005,'Debt Snowball Calculator'!$F$13,0)+IF($K217&lt;=0.005,'Debt Snowball Calculator'!$F$14,0)+IF($N217&lt;=0.005,'Debt Snowball Calculator'!$F$15,0)+IF($Q217&lt;=0.005,'Debt Snowball Calculator'!$F$16,0)+IF($T217&lt;=0.005,'Debt Snowball Calculator'!$F$17,0)+IF($W217&lt;=0.005,'Debt Snowball Calculator'!$F$18,0)+IF($Z217&lt;=0.005,'Debt Snowball Calculator'!$F$19,0)+IF($AC217&lt;=0.005,'Debt Snowball Calculator'!$F$20,0)+IF($AF217&lt;=0.005,'Debt Snowball Calculator'!$F$21,0)+IF($AI217&lt;=0.005,'Debt Snowball Calculator'!$F$22,0))</f>
        <v/>
      </c>
      <c r="D218" s="39" t="str">
        <f aca="false">IF($A218="","",MIN(IF($H217&lt;=0.005,99999,'Debt Snowball Calculator'!$H$13),IF($K217&lt;=0.005,99999,'Debt Snowball Calculator'!$H$14),IF($N217&lt;=0.005,99999,'Debt Snowball Calculator'!$H$15),IF($Q217&lt;=0.005,99999,'Debt Snowball Calculator'!$H$16),IF($T217&lt;=0.005,99999,'Debt Snowball Calculator'!$H$17),IF($W217&lt;=0.005,99999,'Debt Snowball Calculator'!$H$18),IF($Z217&lt;=0.005,99999,'Debt Snowball Calculator'!$H$19),IF($AC217&lt;=0.005,99999,'Debt Snowball Calculator'!$H$20),IF($AF217&lt;=0.005,99999,'Debt Snowball Calculator'!$H$21),IF($AI217&lt;=0.005,99999,'Debt Snowball Calculator'!$H$22)))</f>
        <v/>
      </c>
      <c r="E218" s="17" t="str">
        <f aca="false">IF($A218="","",IF($D218&gt;=99999,"— All Paid Off —",INDEX('Debt Snowball Calculator'!$C$13:$C$22,MATCH($D218,'Debt Snowball Calculator'!$H$13:$H$22,0))))</f>
        <v/>
      </c>
      <c r="F218" s="44" t="str">
        <f aca="false">IF($A218="","",IF($H217&lt;=0.005,0,MIN('Debt Snowball Calculator'!$F$13,$H217+G218)+IF('Debt Snowball Calculator'!$H$13=$D218,MIN($C218,MAX($H217-(MIN('Debt Snowball Calculator'!$F$13,$H217+G218)-G218),0)),0)))</f>
        <v/>
      </c>
      <c r="G218" s="44" t="str">
        <f aca="false">IF($A218="","",$H217*('Debt Snowball Calculator'!$E$13/12))</f>
        <v/>
      </c>
      <c r="H218" s="44" t="str">
        <f aca="false">IF($A218="","",MAX($H217-(F218-G218),0))</f>
        <v/>
      </c>
      <c r="I218" s="44" t="str">
        <f aca="false">IF($A218="","",IF($K217&lt;=0.005,0,MIN('Debt Snowball Calculator'!$F$14,$K217+J218)+IF('Debt Snowball Calculator'!$H$14=$D218,MIN($C218,MAX($K217-(MIN('Debt Snowball Calculator'!$F$14,$K217+J218)-J218),0)),0)))</f>
        <v/>
      </c>
      <c r="J218" s="44" t="str">
        <f aca="false">IF($A218="","",$K217*('Debt Snowball Calculator'!$E$14/12))</f>
        <v/>
      </c>
      <c r="K218" s="44" t="str">
        <f aca="false">IF($A218="","",MAX($K217-(I218-J218),0))</f>
        <v/>
      </c>
      <c r="L218" s="44" t="str">
        <f aca="false">IF($A218="","",IF($N217&lt;=0.005,0,MIN('Debt Snowball Calculator'!$F$15,$N217+M218)+IF('Debt Snowball Calculator'!$H$15=$D218,MIN($C218,MAX($N217-(MIN('Debt Snowball Calculator'!$F$15,$N217+M218)-M218),0)),0)))</f>
        <v/>
      </c>
      <c r="M218" s="44" t="str">
        <f aca="false">IF($A218="","",$N217*('Debt Snowball Calculator'!$E$15/12))</f>
        <v/>
      </c>
      <c r="N218" s="44" t="str">
        <f aca="false">IF($A218="","",MAX($N217-(L218-M218),0))</f>
        <v/>
      </c>
      <c r="O218" s="44" t="str">
        <f aca="false">IF($A218="","",IF($Q217&lt;=0.005,0,MIN('Debt Snowball Calculator'!$F$16,$Q217+P218)+IF('Debt Snowball Calculator'!$H$16=$D218,MIN($C218,MAX($Q217-(MIN('Debt Snowball Calculator'!$F$16,$Q217+P218)-P218),0)),0)))</f>
        <v/>
      </c>
      <c r="P218" s="44" t="str">
        <f aca="false">IF($A218="","",$Q217*('Debt Snowball Calculator'!$E$16/12))</f>
        <v/>
      </c>
      <c r="Q218" s="44" t="str">
        <f aca="false">IF($A218="","",MAX($Q217-(O218-P218),0))</f>
        <v/>
      </c>
      <c r="R218" s="44" t="str">
        <f aca="false">IF($A218="","",IF($T217&lt;=0.005,0,MIN('Debt Snowball Calculator'!$F$17,$T217+S218)+IF('Debt Snowball Calculator'!$H$17=$D218,MIN($C218,MAX($T217-(MIN('Debt Snowball Calculator'!$F$17,$T217+S218)-S218),0)),0)))</f>
        <v/>
      </c>
      <c r="S218" s="44" t="str">
        <f aca="false">IF($A218="","",$T217*('Debt Snowball Calculator'!$E$17/12))</f>
        <v/>
      </c>
      <c r="T218" s="44" t="str">
        <f aca="false">IF($A218="","",MAX($T217-(R218-S218),0))</f>
        <v/>
      </c>
      <c r="U218" s="44" t="str">
        <f aca="false">IF($A218="","",IF($W217&lt;=0.005,0,MIN('Debt Snowball Calculator'!$F$18,$W217+V218)+IF('Debt Snowball Calculator'!$H$18=$D218,MIN($C218,MAX($W217-(MIN('Debt Snowball Calculator'!$F$18,$W217+V218)-V218),0)),0)))</f>
        <v/>
      </c>
      <c r="V218" s="44" t="str">
        <f aca="false">IF($A218="","",$W217*('Debt Snowball Calculator'!$E$18/12))</f>
        <v/>
      </c>
      <c r="W218" s="44" t="str">
        <f aca="false">IF($A218="","",MAX($W217-(U218-V218),0))</f>
        <v/>
      </c>
      <c r="X218" s="44" t="str">
        <f aca="false">IF($A218="","",IF($Z217&lt;=0.005,0,MIN('Debt Snowball Calculator'!$F$19,$Z217+Y218)+IF('Debt Snowball Calculator'!$H$19=$D218,MIN($C218,MAX($Z217-(MIN('Debt Snowball Calculator'!$F$19,$Z217+Y218)-Y218),0)),0)))</f>
        <v/>
      </c>
      <c r="Y218" s="44" t="str">
        <f aca="false">IF($A218="","",$Z217*('Debt Snowball Calculator'!$E$19/12))</f>
        <v/>
      </c>
      <c r="Z218" s="44" t="str">
        <f aca="false">IF($A218="","",MAX($Z217-(X218-Y218),0))</f>
        <v/>
      </c>
      <c r="AA218" s="44" t="str">
        <f aca="false">IF($A218="","",IF($AC217&lt;=0.005,0,MIN('Debt Snowball Calculator'!$F$20,$AC217+AB218)+IF('Debt Snowball Calculator'!$H$20=$D218,MIN($C218,MAX($AC217-(MIN('Debt Snowball Calculator'!$F$20,$AC217+AB218)-AB218),0)),0)))</f>
        <v/>
      </c>
      <c r="AB218" s="44" t="str">
        <f aca="false">IF($A218="","",$AC217*('Debt Snowball Calculator'!$E$20/12))</f>
        <v/>
      </c>
      <c r="AC218" s="44" t="str">
        <f aca="false">IF($A218="","",MAX($AC217-(AA218-AB218),0))</f>
        <v/>
      </c>
      <c r="AD218" s="44" t="str">
        <f aca="false">IF($A218="","",IF($AF217&lt;=0.005,0,MIN('Debt Snowball Calculator'!$F$21,$AF217+AE218)+IF('Debt Snowball Calculator'!$H$21=$D218,MIN($C218,MAX($AF217-(MIN('Debt Snowball Calculator'!$F$21,$AF217+AE218)-AE218),0)),0)))</f>
        <v/>
      </c>
      <c r="AE218" s="44" t="str">
        <f aca="false">IF($A218="","",$AF217*('Debt Snowball Calculator'!$E$21/12))</f>
        <v/>
      </c>
      <c r="AF218" s="44" t="str">
        <f aca="false">IF($A218="","",MAX($AF217-(AD218-AE218),0))</f>
        <v/>
      </c>
      <c r="AG218" s="44" t="str">
        <f aca="false">IF($A218="","",IF($AI217&lt;=0.005,0,MIN('Debt Snowball Calculator'!$F$22,$AI217+AH218)+IF('Debt Snowball Calculator'!$H$22=$D218,MIN($C218,MAX($AI217-(MIN('Debt Snowball Calculator'!$F$22,$AI217+AH218)-AH218),0)),0)))</f>
        <v/>
      </c>
      <c r="AH218" s="44" t="str">
        <f aca="false">IF($A218="","",$AI217*('Debt Snowball Calculator'!$E$22/12))</f>
        <v/>
      </c>
      <c r="AI218" s="44" t="str">
        <f aca="false">IF($A218="","",MAX($AI217-(AG218-AH218),0))</f>
        <v/>
      </c>
      <c r="AJ218" s="44" t="str">
        <f aca="false">IF($A218="","",F218+I218+L218+O218+R218+U218+X218+AA218+AD218+AG218)</f>
        <v/>
      </c>
      <c r="AK218" s="44" t="str">
        <f aca="false">IF($A218="","",G218+J218+M218+P218+S218+V218+Y218+AB218+AE218+AH218)</f>
        <v/>
      </c>
      <c r="AL218" s="44" t="str">
        <f aca="false">IF($A218="","",H218+K218+N218+Q218+T218+W218+Z218+AC218+AF218+AI218)</f>
        <v/>
      </c>
    </row>
    <row r="219" customFormat="false" ht="15" hidden="false" customHeight="false" outlineLevel="0" collapsed="false">
      <c r="A219" s="36" t="str">
        <f aca="false">IF($A218="","",IF(AND(ISNUMBER($AL218),$AL218&gt;0.005),$A218+1,""))</f>
        <v/>
      </c>
      <c r="B219" s="37" t="str">
        <f aca="false">IF($A219="","",EDATE('Debt Snowball Calculator'!$C$8,$A219-1))</f>
        <v/>
      </c>
      <c r="C219" s="43" t="str">
        <f aca="false">IF($A219="","",'Debt Snowball Calculator'!$C$7+IF($H218&lt;=0.005,'Debt Snowball Calculator'!$F$13,0)+IF($K218&lt;=0.005,'Debt Snowball Calculator'!$F$14,0)+IF($N218&lt;=0.005,'Debt Snowball Calculator'!$F$15,0)+IF($Q218&lt;=0.005,'Debt Snowball Calculator'!$F$16,0)+IF($T218&lt;=0.005,'Debt Snowball Calculator'!$F$17,0)+IF($W218&lt;=0.005,'Debt Snowball Calculator'!$F$18,0)+IF($Z218&lt;=0.005,'Debt Snowball Calculator'!$F$19,0)+IF($AC218&lt;=0.005,'Debt Snowball Calculator'!$F$20,0)+IF($AF218&lt;=0.005,'Debt Snowball Calculator'!$F$21,0)+IF($AI218&lt;=0.005,'Debt Snowball Calculator'!$F$22,0))</f>
        <v/>
      </c>
      <c r="D219" s="36" t="str">
        <f aca="false">IF($A219="","",MIN(IF($H218&lt;=0.005,99999,'Debt Snowball Calculator'!$H$13),IF($K218&lt;=0.005,99999,'Debt Snowball Calculator'!$H$14),IF($N218&lt;=0.005,99999,'Debt Snowball Calculator'!$H$15),IF($Q218&lt;=0.005,99999,'Debt Snowball Calculator'!$H$16),IF($T218&lt;=0.005,99999,'Debt Snowball Calculator'!$H$17),IF($W218&lt;=0.005,99999,'Debt Snowball Calculator'!$H$18),IF($Z218&lt;=0.005,99999,'Debt Snowball Calculator'!$H$19),IF($AC218&lt;=0.005,99999,'Debt Snowball Calculator'!$H$20),IF($AF218&lt;=0.005,99999,'Debt Snowball Calculator'!$H$21),IF($AI218&lt;=0.005,99999,'Debt Snowball Calculator'!$H$22)))</f>
        <v/>
      </c>
      <c r="E219" s="10" t="str">
        <f aca="false">IF($A219="","",IF($D219&gt;=99999,"— All Paid Off —",INDEX('Debt Snowball Calculator'!$C$13:$C$22,MATCH($D219,'Debt Snowball Calculator'!$H$13:$H$22,0))))</f>
        <v/>
      </c>
      <c r="F219" s="43" t="str">
        <f aca="false">IF($A219="","",IF($H218&lt;=0.005,0,MIN('Debt Snowball Calculator'!$F$13,$H218+G219)+IF('Debt Snowball Calculator'!$H$13=$D219,MIN($C219,MAX($H218-(MIN('Debt Snowball Calculator'!$F$13,$H218+G219)-G219),0)),0)))</f>
        <v/>
      </c>
      <c r="G219" s="43" t="str">
        <f aca="false">IF($A219="","",$H218*('Debt Snowball Calculator'!$E$13/12))</f>
        <v/>
      </c>
      <c r="H219" s="43" t="str">
        <f aca="false">IF($A219="","",MAX($H218-(F219-G219),0))</f>
        <v/>
      </c>
      <c r="I219" s="43" t="str">
        <f aca="false">IF($A219="","",IF($K218&lt;=0.005,0,MIN('Debt Snowball Calculator'!$F$14,$K218+J219)+IF('Debt Snowball Calculator'!$H$14=$D219,MIN($C219,MAX($K218-(MIN('Debt Snowball Calculator'!$F$14,$K218+J219)-J219),0)),0)))</f>
        <v/>
      </c>
      <c r="J219" s="43" t="str">
        <f aca="false">IF($A219="","",$K218*('Debt Snowball Calculator'!$E$14/12))</f>
        <v/>
      </c>
      <c r="K219" s="43" t="str">
        <f aca="false">IF($A219="","",MAX($K218-(I219-J219),0))</f>
        <v/>
      </c>
      <c r="L219" s="43" t="str">
        <f aca="false">IF($A219="","",IF($N218&lt;=0.005,0,MIN('Debt Snowball Calculator'!$F$15,$N218+M219)+IF('Debt Snowball Calculator'!$H$15=$D219,MIN($C219,MAX($N218-(MIN('Debt Snowball Calculator'!$F$15,$N218+M219)-M219),0)),0)))</f>
        <v/>
      </c>
      <c r="M219" s="43" t="str">
        <f aca="false">IF($A219="","",$N218*('Debt Snowball Calculator'!$E$15/12))</f>
        <v/>
      </c>
      <c r="N219" s="43" t="str">
        <f aca="false">IF($A219="","",MAX($N218-(L219-M219),0))</f>
        <v/>
      </c>
      <c r="O219" s="43" t="str">
        <f aca="false">IF($A219="","",IF($Q218&lt;=0.005,0,MIN('Debt Snowball Calculator'!$F$16,$Q218+P219)+IF('Debt Snowball Calculator'!$H$16=$D219,MIN($C219,MAX($Q218-(MIN('Debt Snowball Calculator'!$F$16,$Q218+P219)-P219),0)),0)))</f>
        <v/>
      </c>
      <c r="P219" s="43" t="str">
        <f aca="false">IF($A219="","",$Q218*('Debt Snowball Calculator'!$E$16/12))</f>
        <v/>
      </c>
      <c r="Q219" s="43" t="str">
        <f aca="false">IF($A219="","",MAX($Q218-(O219-P219),0))</f>
        <v/>
      </c>
      <c r="R219" s="43" t="str">
        <f aca="false">IF($A219="","",IF($T218&lt;=0.005,0,MIN('Debt Snowball Calculator'!$F$17,$T218+S219)+IF('Debt Snowball Calculator'!$H$17=$D219,MIN($C219,MAX($T218-(MIN('Debt Snowball Calculator'!$F$17,$T218+S219)-S219),0)),0)))</f>
        <v/>
      </c>
      <c r="S219" s="43" t="str">
        <f aca="false">IF($A219="","",$T218*('Debt Snowball Calculator'!$E$17/12))</f>
        <v/>
      </c>
      <c r="T219" s="43" t="str">
        <f aca="false">IF($A219="","",MAX($T218-(R219-S219),0))</f>
        <v/>
      </c>
      <c r="U219" s="43" t="str">
        <f aca="false">IF($A219="","",IF($W218&lt;=0.005,0,MIN('Debt Snowball Calculator'!$F$18,$W218+V219)+IF('Debt Snowball Calculator'!$H$18=$D219,MIN($C219,MAX($W218-(MIN('Debt Snowball Calculator'!$F$18,$W218+V219)-V219),0)),0)))</f>
        <v/>
      </c>
      <c r="V219" s="43" t="str">
        <f aca="false">IF($A219="","",$W218*('Debt Snowball Calculator'!$E$18/12))</f>
        <v/>
      </c>
      <c r="W219" s="43" t="str">
        <f aca="false">IF($A219="","",MAX($W218-(U219-V219),0))</f>
        <v/>
      </c>
      <c r="X219" s="43" t="str">
        <f aca="false">IF($A219="","",IF($Z218&lt;=0.005,0,MIN('Debt Snowball Calculator'!$F$19,$Z218+Y219)+IF('Debt Snowball Calculator'!$H$19=$D219,MIN($C219,MAX($Z218-(MIN('Debt Snowball Calculator'!$F$19,$Z218+Y219)-Y219),0)),0)))</f>
        <v/>
      </c>
      <c r="Y219" s="43" t="str">
        <f aca="false">IF($A219="","",$Z218*('Debt Snowball Calculator'!$E$19/12))</f>
        <v/>
      </c>
      <c r="Z219" s="43" t="str">
        <f aca="false">IF($A219="","",MAX($Z218-(X219-Y219),0))</f>
        <v/>
      </c>
      <c r="AA219" s="43" t="str">
        <f aca="false">IF($A219="","",IF($AC218&lt;=0.005,0,MIN('Debt Snowball Calculator'!$F$20,$AC218+AB219)+IF('Debt Snowball Calculator'!$H$20=$D219,MIN($C219,MAX($AC218-(MIN('Debt Snowball Calculator'!$F$20,$AC218+AB219)-AB219),0)),0)))</f>
        <v/>
      </c>
      <c r="AB219" s="43" t="str">
        <f aca="false">IF($A219="","",$AC218*('Debt Snowball Calculator'!$E$20/12))</f>
        <v/>
      </c>
      <c r="AC219" s="43" t="str">
        <f aca="false">IF($A219="","",MAX($AC218-(AA219-AB219),0))</f>
        <v/>
      </c>
      <c r="AD219" s="43" t="str">
        <f aca="false">IF($A219="","",IF($AF218&lt;=0.005,0,MIN('Debt Snowball Calculator'!$F$21,$AF218+AE219)+IF('Debt Snowball Calculator'!$H$21=$D219,MIN($C219,MAX($AF218-(MIN('Debt Snowball Calculator'!$F$21,$AF218+AE219)-AE219),0)),0)))</f>
        <v/>
      </c>
      <c r="AE219" s="43" t="str">
        <f aca="false">IF($A219="","",$AF218*('Debt Snowball Calculator'!$E$21/12))</f>
        <v/>
      </c>
      <c r="AF219" s="43" t="str">
        <f aca="false">IF($A219="","",MAX($AF218-(AD219-AE219),0))</f>
        <v/>
      </c>
      <c r="AG219" s="43" t="str">
        <f aca="false">IF($A219="","",IF($AI218&lt;=0.005,0,MIN('Debt Snowball Calculator'!$F$22,$AI218+AH219)+IF('Debt Snowball Calculator'!$H$22=$D219,MIN($C219,MAX($AI218-(MIN('Debt Snowball Calculator'!$F$22,$AI218+AH219)-AH219),0)),0)))</f>
        <v/>
      </c>
      <c r="AH219" s="43" t="str">
        <f aca="false">IF($A219="","",$AI218*('Debt Snowball Calculator'!$E$22/12))</f>
        <v/>
      </c>
      <c r="AI219" s="43" t="str">
        <f aca="false">IF($A219="","",MAX($AI218-(AG219-AH219),0))</f>
        <v/>
      </c>
      <c r="AJ219" s="43" t="str">
        <f aca="false">IF($A219="","",F219+I219+L219+O219+R219+U219+X219+AA219+AD219+AG219)</f>
        <v/>
      </c>
      <c r="AK219" s="43" t="str">
        <f aca="false">IF($A219="","",G219+J219+M219+P219+S219+V219+Y219+AB219+AE219+AH219)</f>
        <v/>
      </c>
      <c r="AL219" s="43" t="str">
        <f aca="false">IF($A219="","",H219+K219+N219+Q219+T219+W219+Z219+AC219+AF219+AI219)</f>
        <v/>
      </c>
    </row>
    <row r="220" customFormat="false" ht="15" hidden="false" customHeight="false" outlineLevel="0" collapsed="false">
      <c r="A220" s="39" t="str">
        <f aca="false">IF($A219="","",IF(AND(ISNUMBER($AL219),$AL219&gt;0.005),$A219+1,""))</f>
        <v/>
      </c>
      <c r="B220" s="40" t="str">
        <f aca="false">IF($A220="","",EDATE('Debt Snowball Calculator'!$C$8,$A220-1))</f>
        <v/>
      </c>
      <c r="C220" s="44" t="str">
        <f aca="false">IF($A220="","",'Debt Snowball Calculator'!$C$7+IF($H219&lt;=0.005,'Debt Snowball Calculator'!$F$13,0)+IF($K219&lt;=0.005,'Debt Snowball Calculator'!$F$14,0)+IF($N219&lt;=0.005,'Debt Snowball Calculator'!$F$15,0)+IF($Q219&lt;=0.005,'Debt Snowball Calculator'!$F$16,0)+IF($T219&lt;=0.005,'Debt Snowball Calculator'!$F$17,0)+IF($W219&lt;=0.005,'Debt Snowball Calculator'!$F$18,0)+IF($Z219&lt;=0.005,'Debt Snowball Calculator'!$F$19,0)+IF($AC219&lt;=0.005,'Debt Snowball Calculator'!$F$20,0)+IF($AF219&lt;=0.005,'Debt Snowball Calculator'!$F$21,0)+IF($AI219&lt;=0.005,'Debt Snowball Calculator'!$F$22,0))</f>
        <v/>
      </c>
      <c r="D220" s="39" t="str">
        <f aca="false">IF($A220="","",MIN(IF($H219&lt;=0.005,99999,'Debt Snowball Calculator'!$H$13),IF($K219&lt;=0.005,99999,'Debt Snowball Calculator'!$H$14),IF($N219&lt;=0.005,99999,'Debt Snowball Calculator'!$H$15),IF($Q219&lt;=0.005,99999,'Debt Snowball Calculator'!$H$16),IF($T219&lt;=0.005,99999,'Debt Snowball Calculator'!$H$17),IF($W219&lt;=0.005,99999,'Debt Snowball Calculator'!$H$18),IF($Z219&lt;=0.005,99999,'Debt Snowball Calculator'!$H$19),IF($AC219&lt;=0.005,99999,'Debt Snowball Calculator'!$H$20),IF($AF219&lt;=0.005,99999,'Debt Snowball Calculator'!$H$21),IF($AI219&lt;=0.005,99999,'Debt Snowball Calculator'!$H$22)))</f>
        <v/>
      </c>
      <c r="E220" s="17" t="str">
        <f aca="false">IF($A220="","",IF($D220&gt;=99999,"— All Paid Off —",INDEX('Debt Snowball Calculator'!$C$13:$C$22,MATCH($D220,'Debt Snowball Calculator'!$H$13:$H$22,0))))</f>
        <v/>
      </c>
      <c r="F220" s="44" t="str">
        <f aca="false">IF($A220="","",IF($H219&lt;=0.005,0,MIN('Debt Snowball Calculator'!$F$13,$H219+G220)+IF('Debt Snowball Calculator'!$H$13=$D220,MIN($C220,MAX($H219-(MIN('Debt Snowball Calculator'!$F$13,$H219+G220)-G220),0)),0)))</f>
        <v/>
      </c>
      <c r="G220" s="44" t="str">
        <f aca="false">IF($A220="","",$H219*('Debt Snowball Calculator'!$E$13/12))</f>
        <v/>
      </c>
      <c r="H220" s="44" t="str">
        <f aca="false">IF($A220="","",MAX($H219-(F220-G220),0))</f>
        <v/>
      </c>
      <c r="I220" s="44" t="str">
        <f aca="false">IF($A220="","",IF($K219&lt;=0.005,0,MIN('Debt Snowball Calculator'!$F$14,$K219+J220)+IF('Debt Snowball Calculator'!$H$14=$D220,MIN($C220,MAX($K219-(MIN('Debt Snowball Calculator'!$F$14,$K219+J220)-J220),0)),0)))</f>
        <v/>
      </c>
      <c r="J220" s="44" t="str">
        <f aca="false">IF($A220="","",$K219*('Debt Snowball Calculator'!$E$14/12))</f>
        <v/>
      </c>
      <c r="K220" s="44" t="str">
        <f aca="false">IF($A220="","",MAX($K219-(I220-J220),0))</f>
        <v/>
      </c>
      <c r="L220" s="44" t="str">
        <f aca="false">IF($A220="","",IF($N219&lt;=0.005,0,MIN('Debt Snowball Calculator'!$F$15,$N219+M220)+IF('Debt Snowball Calculator'!$H$15=$D220,MIN($C220,MAX($N219-(MIN('Debt Snowball Calculator'!$F$15,$N219+M220)-M220),0)),0)))</f>
        <v/>
      </c>
      <c r="M220" s="44" t="str">
        <f aca="false">IF($A220="","",$N219*('Debt Snowball Calculator'!$E$15/12))</f>
        <v/>
      </c>
      <c r="N220" s="44" t="str">
        <f aca="false">IF($A220="","",MAX($N219-(L220-M220),0))</f>
        <v/>
      </c>
      <c r="O220" s="44" t="str">
        <f aca="false">IF($A220="","",IF($Q219&lt;=0.005,0,MIN('Debt Snowball Calculator'!$F$16,$Q219+P220)+IF('Debt Snowball Calculator'!$H$16=$D220,MIN($C220,MAX($Q219-(MIN('Debt Snowball Calculator'!$F$16,$Q219+P220)-P220),0)),0)))</f>
        <v/>
      </c>
      <c r="P220" s="44" t="str">
        <f aca="false">IF($A220="","",$Q219*('Debt Snowball Calculator'!$E$16/12))</f>
        <v/>
      </c>
      <c r="Q220" s="44" t="str">
        <f aca="false">IF($A220="","",MAX($Q219-(O220-P220),0))</f>
        <v/>
      </c>
      <c r="R220" s="44" t="str">
        <f aca="false">IF($A220="","",IF($T219&lt;=0.005,0,MIN('Debt Snowball Calculator'!$F$17,$T219+S220)+IF('Debt Snowball Calculator'!$H$17=$D220,MIN($C220,MAX($T219-(MIN('Debt Snowball Calculator'!$F$17,$T219+S220)-S220),0)),0)))</f>
        <v/>
      </c>
      <c r="S220" s="44" t="str">
        <f aca="false">IF($A220="","",$T219*('Debt Snowball Calculator'!$E$17/12))</f>
        <v/>
      </c>
      <c r="T220" s="44" t="str">
        <f aca="false">IF($A220="","",MAX($T219-(R220-S220),0))</f>
        <v/>
      </c>
      <c r="U220" s="44" t="str">
        <f aca="false">IF($A220="","",IF($W219&lt;=0.005,0,MIN('Debt Snowball Calculator'!$F$18,$W219+V220)+IF('Debt Snowball Calculator'!$H$18=$D220,MIN($C220,MAX($W219-(MIN('Debt Snowball Calculator'!$F$18,$W219+V220)-V220),0)),0)))</f>
        <v/>
      </c>
      <c r="V220" s="44" t="str">
        <f aca="false">IF($A220="","",$W219*('Debt Snowball Calculator'!$E$18/12))</f>
        <v/>
      </c>
      <c r="W220" s="44" t="str">
        <f aca="false">IF($A220="","",MAX($W219-(U220-V220),0))</f>
        <v/>
      </c>
      <c r="X220" s="44" t="str">
        <f aca="false">IF($A220="","",IF($Z219&lt;=0.005,0,MIN('Debt Snowball Calculator'!$F$19,$Z219+Y220)+IF('Debt Snowball Calculator'!$H$19=$D220,MIN($C220,MAX($Z219-(MIN('Debt Snowball Calculator'!$F$19,$Z219+Y220)-Y220),0)),0)))</f>
        <v/>
      </c>
      <c r="Y220" s="44" t="str">
        <f aca="false">IF($A220="","",$Z219*('Debt Snowball Calculator'!$E$19/12))</f>
        <v/>
      </c>
      <c r="Z220" s="44" t="str">
        <f aca="false">IF($A220="","",MAX($Z219-(X220-Y220),0))</f>
        <v/>
      </c>
      <c r="AA220" s="44" t="str">
        <f aca="false">IF($A220="","",IF($AC219&lt;=0.005,0,MIN('Debt Snowball Calculator'!$F$20,$AC219+AB220)+IF('Debt Snowball Calculator'!$H$20=$D220,MIN($C220,MAX($AC219-(MIN('Debt Snowball Calculator'!$F$20,$AC219+AB220)-AB220),0)),0)))</f>
        <v/>
      </c>
      <c r="AB220" s="44" t="str">
        <f aca="false">IF($A220="","",$AC219*('Debt Snowball Calculator'!$E$20/12))</f>
        <v/>
      </c>
      <c r="AC220" s="44" t="str">
        <f aca="false">IF($A220="","",MAX($AC219-(AA220-AB220),0))</f>
        <v/>
      </c>
      <c r="AD220" s="44" t="str">
        <f aca="false">IF($A220="","",IF($AF219&lt;=0.005,0,MIN('Debt Snowball Calculator'!$F$21,$AF219+AE220)+IF('Debt Snowball Calculator'!$H$21=$D220,MIN($C220,MAX($AF219-(MIN('Debt Snowball Calculator'!$F$21,$AF219+AE220)-AE220),0)),0)))</f>
        <v/>
      </c>
      <c r="AE220" s="44" t="str">
        <f aca="false">IF($A220="","",$AF219*('Debt Snowball Calculator'!$E$21/12))</f>
        <v/>
      </c>
      <c r="AF220" s="44" t="str">
        <f aca="false">IF($A220="","",MAX($AF219-(AD220-AE220),0))</f>
        <v/>
      </c>
      <c r="AG220" s="44" t="str">
        <f aca="false">IF($A220="","",IF($AI219&lt;=0.005,0,MIN('Debt Snowball Calculator'!$F$22,$AI219+AH220)+IF('Debt Snowball Calculator'!$H$22=$D220,MIN($C220,MAX($AI219-(MIN('Debt Snowball Calculator'!$F$22,$AI219+AH220)-AH220),0)),0)))</f>
        <v/>
      </c>
      <c r="AH220" s="44" t="str">
        <f aca="false">IF($A220="","",$AI219*('Debt Snowball Calculator'!$E$22/12))</f>
        <v/>
      </c>
      <c r="AI220" s="44" t="str">
        <f aca="false">IF($A220="","",MAX($AI219-(AG220-AH220),0))</f>
        <v/>
      </c>
      <c r="AJ220" s="44" t="str">
        <f aca="false">IF($A220="","",F220+I220+L220+O220+R220+U220+X220+AA220+AD220+AG220)</f>
        <v/>
      </c>
      <c r="AK220" s="44" t="str">
        <f aca="false">IF($A220="","",G220+J220+M220+P220+S220+V220+Y220+AB220+AE220+AH220)</f>
        <v/>
      </c>
      <c r="AL220" s="44" t="str">
        <f aca="false">IF($A220="","",H220+K220+N220+Q220+T220+W220+Z220+AC220+AF220+AI220)</f>
        <v/>
      </c>
    </row>
    <row r="221" customFormat="false" ht="15" hidden="false" customHeight="false" outlineLevel="0" collapsed="false">
      <c r="A221" s="36" t="str">
        <f aca="false">IF($A220="","",IF(AND(ISNUMBER($AL220),$AL220&gt;0.005),$A220+1,""))</f>
        <v/>
      </c>
      <c r="B221" s="37" t="str">
        <f aca="false">IF($A221="","",EDATE('Debt Snowball Calculator'!$C$8,$A221-1))</f>
        <v/>
      </c>
      <c r="C221" s="43" t="str">
        <f aca="false">IF($A221="","",'Debt Snowball Calculator'!$C$7+IF($H220&lt;=0.005,'Debt Snowball Calculator'!$F$13,0)+IF($K220&lt;=0.005,'Debt Snowball Calculator'!$F$14,0)+IF($N220&lt;=0.005,'Debt Snowball Calculator'!$F$15,0)+IF($Q220&lt;=0.005,'Debt Snowball Calculator'!$F$16,0)+IF($T220&lt;=0.005,'Debt Snowball Calculator'!$F$17,0)+IF($W220&lt;=0.005,'Debt Snowball Calculator'!$F$18,0)+IF($Z220&lt;=0.005,'Debt Snowball Calculator'!$F$19,0)+IF($AC220&lt;=0.005,'Debt Snowball Calculator'!$F$20,0)+IF($AF220&lt;=0.005,'Debt Snowball Calculator'!$F$21,0)+IF($AI220&lt;=0.005,'Debt Snowball Calculator'!$F$22,0))</f>
        <v/>
      </c>
      <c r="D221" s="36" t="str">
        <f aca="false">IF($A221="","",MIN(IF($H220&lt;=0.005,99999,'Debt Snowball Calculator'!$H$13),IF($K220&lt;=0.005,99999,'Debt Snowball Calculator'!$H$14),IF($N220&lt;=0.005,99999,'Debt Snowball Calculator'!$H$15),IF($Q220&lt;=0.005,99999,'Debt Snowball Calculator'!$H$16),IF($T220&lt;=0.005,99999,'Debt Snowball Calculator'!$H$17),IF($W220&lt;=0.005,99999,'Debt Snowball Calculator'!$H$18),IF($Z220&lt;=0.005,99999,'Debt Snowball Calculator'!$H$19),IF($AC220&lt;=0.005,99999,'Debt Snowball Calculator'!$H$20),IF($AF220&lt;=0.005,99999,'Debt Snowball Calculator'!$H$21),IF($AI220&lt;=0.005,99999,'Debt Snowball Calculator'!$H$22)))</f>
        <v/>
      </c>
      <c r="E221" s="10" t="str">
        <f aca="false">IF($A221="","",IF($D221&gt;=99999,"— All Paid Off —",INDEX('Debt Snowball Calculator'!$C$13:$C$22,MATCH($D221,'Debt Snowball Calculator'!$H$13:$H$22,0))))</f>
        <v/>
      </c>
      <c r="F221" s="43" t="str">
        <f aca="false">IF($A221="","",IF($H220&lt;=0.005,0,MIN('Debt Snowball Calculator'!$F$13,$H220+G221)+IF('Debt Snowball Calculator'!$H$13=$D221,MIN($C221,MAX($H220-(MIN('Debt Snowball Calculator'!$F$13,$H220+G221)-G221),0)),0)))</f>
        <v/>
      </c>
      <c r="G221" s="43" t="str">
        <f aca="false">IF($A221="","",$H220*('Debt Snowball Calculator'!$E$13/12))</f>
        <v/>
      </c>
      <c r="H221" s="43" t="str">
        <f aca="false">IF($A221="","",MAX($H220-(F221-G221),0))</f>
        <v/>
      </c>
      <c r="I221" s="43" t="str">
        <f aca="false">IF($A221="","",IF($K220&lt;=0.005,0,MIN('Debt Snowball Calculator'!$F$14,$K220+J221)+IF('Debt Snowball Calculator'!$H$14=$D221,MIN($C221,MAX($K220-(MIN('Debt Snowball Calculator'!$F$14,$K220+J221)-J221),0)),0)))</f>
        <v/>
      </c>
      <c r="J221" s="43" t="str">
        <f aca="false">IF($A221="","",$K220*('Debt Snowball Calculator'!$E$14/12))</f>
        <v/>
      </c>
      <c r="K221" s="43" t="str">
        <f aca="false">IF($A221="","",MAX($K220-(I221-J221),0))</f>
        <v/>
      </c>
      <c r="L221" s="43" t="str">
        <f aca="false">IF($A221="","",IF($N220&lt;=0.005,0,MIN('Debt Snowball Calculator'!$F$15,$N220+M221)+IF('Debt Snowball Calculator'!$H$15=$D221,MIN($C221,MAX($N220-(MIN('Debt Snowball Calculator'!$F$15,$N220+M221)-M221),0)),0)))</f>
        <v/>
      </c>
      <c r="M221" s="43" t="str">
        <f aca="false">IF($A221="","",$N220*('Debt Snowball Calculator'!$E$15/12))</f>
        <v/>
      </c>
      <c r="N221" s="43" t="str">
        <f aca="false">IF($A221="","",MAX($N220-(L221-M221),0))</f>
        <v/>
      </c>
      <c r="O221" s="43" t="str">
        <f aca="false">IF($A221="","",IF($Q220&lt;=0.005,0,MIN('Debt Snowball Calculator'!$F$16,$Q220+P221)+IF('Debt Snowball Calculator'!$H$16=$D221,MIN($C221,MAX($Q220-(MIN('Debt Snowball Calculator'!$F$16,$Q220+P221)-P221),0)),0)))</f>
        <v/>
      </c>
      <c r="P221" s="43" t="str">
        <f aca="false">IF($A221="","",$Q220*('Debt Snowball Calculator'!$E$16/12))</f>
        <v/>
      </c>
      <c r="Q221" s="43" t="str">
        <f aca="false">IF($A221="","",MAX($Q220-(O221-P221),0))</f>
        <v/>
      </c>
      <c r="R221" s="43" t="str">
        <f aca="false">IF($A221="","",IF($T220&lt;=0.005,0,MIN('Debt Snowball Calculator'!$F$17,$T220+S221)+IF('Debt Snowball Calculator'!$H$17=$D221,MIN($C221,MAX($T220-(MIN('Debt Snowball Calculator'!$F$17,$T220+S221)-S221),0)),0)))</f>
        <v/>
      </c>
      <c r="S221" s="43" t="str">
        <f aca="false">IF($A221="","",$T220*('Debt Snowball Calculator'!$E$17/12))</f>
        <v/>
      </c>
      <c r="T221" s="43" t="str">
        <f aca="false">IF($A221="","",MAX($T220-(R221-S221),0))</f>
        <v/>
      </c>
      <c r="U221" s="43" t="str">
        <f aca="false">IF($A221="","",IF($W220&lt;=0.005,0,MIN('Debt Snowball Calculator'!$F$18,$W220+V221)+IF('Debt Snowball Calculator'!$H$18=$D221,MIN($C221,MAX($W220-(MIN('Debt Snowball Calculator'!$F$18,$W220+V221)-V221),0)),0)))</f>
        <v/>
      </c>
      <c r="V221" s="43" t="str">
        <f aca="false">IF($A221="","",$W220*('Debt Snowball Calculator'!$E$18/12))</f>
        <v/>
      </c>
      <c r="W221" s="43" t="str">
        <f aca="false">IF($A221="","",MAX($W220-(U221-V221),0))</f>
        <v/>
      </c>
      <c r="X221" s="43" t="str">
        <f aca="false">IF($A221="","",IF($Z220&lt;=0.005,0,MIN('Debt Snowball Calculator'!$F$19,$Z220+Y221)+IF('Debt Snowball Calculator'!$H$19=$D221,MIN($C221,MAX($Z220-(MIN('Debt Snowball Calculator'!$F$19,$Z220+Y221)-Y221),0)),0)))</f>
        <v/>
      </c>
      <c r="Y221" s="43" t="str">
        <f aca="false">IF($A221="","",$Z220*('Debt Snowball Calculator'!$E$19/12))</f>
        <v/>
      </c>
      <c r="Z221" s="43" t="str">
        <f aca="false">IF($A221="","",MAX($Z220-(X221-Y221),0))</f>
        <v/>
      </c>
      <c r="AA221" s="43" t="str">
        <f aca="false">IF($A221="","",IF($AC220&lt;=0.005,0,MIN('Debt Snowball Calculator'!$F$20,$AC220+AB221)+IF('Debt Snowball Calculator'!$H$20=$D221,MIN($C221,MAX($AC220-(MIN('Debt Snowball Calculator'!$F$20,$AC220+AB221)-AB221),0)),0)))</f>
        <v/>
      </c>
      <c r="AB221" s="43" t="str">
        <f aca="false">IF($A221="","",$AC220*('Debt Snowball Calculator'!$E$20/12))</f>
        <v/>
      </c>
      <c r="AC221" s="43" t="str">
        <f aca="false">IF($A221="","",MAX($AC220-(AA221-AB221),0))</f>
        <v/>
      </c>
      <c r="AD221" s="43" t="str">
        <f aca="false">IF($A221="","",IF($AF220&lt;=0.005,0,MIN('Debt Snowball Calculator'!$F$21,$AF220+AE221)+IF('Debt Snowball Calculator'!$H$21=$D221,MIN($C221,MAX($AF220-(MIN('Debt Snowball Calculator'!$F$21,$AF220+AE221)-AE221),0)),0)))</f>
        <v/>
      </c>
      <c r="AE221" s="43" t="str">
        <f aca="false">IF($A221="","",$AF220*('Debt Snowball Calculator'!$E$21/12))</f>
        <v/>
      </c>
      <c r="AF221" s="43" t="str">
        <f aca="false">IF($A221="","",MAX($AF220-(AD221-AE221),0))</f>
        <v/>
      </c>
      <c r="AG221" s="43" t="str">
        <f aca="false">IF($A221="","",IF($AI220&lt;=0.005,0,MIN('Debt Snowball Calculator'!$F$22,$AI220+AH221)+IF('Debt Snowball Calculator'!$H$22=$D221,MIN($C221,MAX($AI220-(MIN('Debt Snowball Calculator'!$F$22,$AI220+AH221)-AH221),0)),0)))</f>
        <v/>
      </c>
      <c r="AH221" s="43" t="str">
        <f aca="false">IF($A221="","",$AI220*('Debt Snowball Calculator'!$E$22/12))</f>
        <v/>
      </c>
      <c r="AI221" s="43" t="str">
        <f aca="false">IF($A221="","",MAX($AI220-(AG221-AH221),0))</f>
        <v/>
      </c>
      <c r="AJ221" s="43" t="str">
        <f aca="false">IF($A221="","",F221+I221+L221+O221+R221+U221+X221+AA221+AD221+AG221)</f>
        <v/>
      </c>
      <c r="AK221" s="43" t="str">
        <f aca="false">IF($A221="","",G221+J221+M221+P221+S221+V221+Y221+AB221+AE221+AH221)</f>
        <v/>
      </c>
      <c r="AL221" s="43" t="str">
        <f aca="false">IF($A221="","",H221+K221+N221+Q221+T221+W221+Z221+AC221+AF221+AI221)</f>
        <v/>
      </c>
    </row>
    <row r="222" customFormat="false" ht="15" hidden="false" customHeight="false" outlineLevel="0" collapsed="false">
      <c r="A222" s="39" t="str">
        <f aca="false">IF($A221="","",IF(AND(ISNUMBER($AL221),$AL221&gt;0.005),$A221+1,""))</f>
        <v/>
      </c>
      <c r="B222" s="40" t="str">
        <f aca="false">IF($A222="","",EDATE('Debt Snowball Calculator'!$C$8,$A222-1))</f>
        <v/>
      </c>
      <c r="C222" s="44" t="str">
        <f aca="false">IF($A222="","",'Debt Snowball Calculator'!$C$7+IF($H221&lt;=0.005,'Debt Snowball Calculator'!$F$13,0)+IF($K221&lt;=0.005,'Debt Snowball Calculator'!$F$14,0)+IF($N221&lt;=0.005,'Debt Snowball Calculator'!$F$15,0)+IF($Q221&lt;=0.005,'Debt Snowball Calculator'!$F$16,0)+IF($T221&lt;=0.005,'Debt Snowball Calculator'!$F$17,0)+IF($W221&lt;=0.005,'Debt Snowball Calculator'!$F$18,0)+IF($Z221&lt;=0.005,'Debt Snowball Calculator'!$F$19,0)+IF($AC221&lt;=0.005,'Debt Snowball Calculator'!$F$20,0)+IF($AF221&lt;=0.005,'Debt Snowball Calculator'!$F$21,0)+IF($AI221&lt;=0.005,'Debt Snowball Calculator'!$F$22,0))</f>
        <v/>
      </c>
      <c r="D222" s="39" t="str">
        <f aca="false">IF($A222="","",MIN(IF($H221&lt;=0.005,99999,'Debt Snowball Calculator'!$H$13),IF($K221&lt;=0.005,99999,'Debt Snowball Calculator'!$H$14),IF($N221&lt;=0.005,99999,'Debt Snowball Calculator'!$H$15),IF($Q221&lt;=0.005,99999,'Debt Snowball Calculator'!$H$16),IF($T221&lt;=0.005,99999,'Debt Snowball Calculator'!$H$17),IF($W221&lt;=0.005,99999,'Debt Snowball Calculator'!$H$18),IF($Z221&lt;=0.005,99999,'Debt Snowball Calculator'!$H$19),IF($AC221&lt;=0.005,99999,'Debt Snowball Calculator'!$H$20),IF($AF221&lt;=0.005,99999,'Debt Snowball Calculator'!$H$21),IF($AI221&lt;=0.005,99999,'Debt Snowball Calculator'!$H$22)))</f>
        <v/>
      </c>
      <c r="E222" s="17" t="str">
        <f aca="false">IF($A222="","",IF($D222&gt;=99999,"— All Paid Off —",INDEX('Debt Snowball Calculator'!$C$13:$C$22,MATCH($D222,'Debt Snowball Calculator'!$H$13:$H$22,0))))</f>
        <v/>
      </c>
      <c r="F222" s="44" t="str">
        <f aca="false">IF($A222="","",IF($H221&lt;=0.005,0,MIN('Debt Snowball Calculator'!$F$13,$H221+G222)+IF('Debt Snowball Calculator'!$H$13=$D222,MIN($C222,MAX($H221-(MIN('Debt Snowball Calculator'!$F$13,$H221+G222)-G222),0)),0)))</f>
        <v/>
      </c>
      <c r="G222" s="44" t="str">
        <f aca="false">IF($A222="","",$H221*('Debt Snowball Calculator'!$E$13/12))</f>
        <v/>
      </c>
      <c r="H222" s="44" t="str">
        <f aca="false">IF($A222="","",MAX($H221-(F222-G222),0))</f>
        <v/>
      </c>
      <c r="I222" s="44" t="str">
        <f aca="false">IF($A222="","",IF($K221&lt;=0.005,0,MIN('Debt Snowball Calculator'!$F$14,$K221+J222)+IF('Debt Snowball Calculator'!$H$14=$D222,MIN($C222,MAX($K221-(MIN('Debt Snowball Calculator'!$F$14,$K221+J222)-J222),0)),0)))</f>
        <v/>
      </c>
      <c r="J222" s="44" t="str">
        <f aca="false">IF($A222="","",$K221*('Debt Snowball Calculator'!$E$14/12))</f>
        <v/>
      </c>
      <c r="K222" s="44" t="str">
        <f aca="false">IF($A222="","",MAX($K221-(I222-J222),0))</f>
        <v/>
      </c>
      <c r="L222" s="44" t="str">
        <f aca="false">IF($A222="","",IF($N221&lt;=0.005,0,MIN('Debt Snowball Calculator'!$F$15,$N221+M222)+IF('Debt Snowball Calculator'!$H$15=$D222,MIN($C222,MAX($N221-(MIN('Debt Snowball Calculator'!$F$15,$N221+M222)-M222),0)),0)))</f>
        <v/>
      </c>
      <c r="M222" s="44" t="str">
        <f aca="false">IF($A222="","",$N221*('Debt Snowball Calculator'!$E$15/12))</f>
        <v/>
      </c>
      <c r="N222" s="44" t="str">
        <f aca="false">IF($A222="","",MAX($N221-(L222-M222),0))</f>
        <v/>
      </c>
      <c r="O222" s="44" t="str">
        <f aca="false">IF($A222="","",IF($Q221&lt;=0.005,0,MIN('Debt Snowball Calculator'!$F$16,$Q221+P222)+IF('Debt Snowball Calculator'!$H$16=$D222,MIN($C222,MAX($Q221-(MIN('Debt Snowball Calculator'!$F$16,$Q221+P222)-P222),0)),0)))</f>
        <v/>
      </c>
      <c r="P222" s="44" t="str">
        <f aca="false">IF($A222="","",$Q221*('Debt Snowball Calculator'!$E$16/12))</f>
        <v/>
      </c>
      <c r="Q222" s="44" t="str">
        <f aca="false">IF($A222="","",MAX($Q221-(O222-P222),0))</f>
        <v/>
      </c>
      <c r="R222" s="44" t="str">
        <f aca="false">IF($A222="","",IF($T221&lt;=0.005,0,MIN('Debt Snowball Calculator'!$F$17,$T221+S222)+IF('Debt Snowball Calculator'!$H$17=$D222,MIN($C222,MAX($T221-(MIN('Debt Snowball Calculator'!$F$17,$T221+S222)-S222),0)),0)))</f>
        <v/>
      </c>
      <c r="S222" s="44" t="str">
        <f aca="false">IF($A222="","",$T221*('Debt Snowball Calculator'!$E$17/12))</f>
        <v/>
      </c>
      <c r="T222" s="44" t="str">
        <f aca="false">IF($A222="","",MAX($T221-(R222-S222),0))</f>
        <v/>
      </c>
      <c r="U222" s="44" t="str">
        <f aca="false">IF($A222="","",IF($W221&lt;=0.005,0,MIN('Debt Snowball Calculator'!$F$18,$W221+V222)+IF('Debt Snowball Calculator'!$H$18=$D222,MIN($C222,MAX($W221-(MIN('Debt Snowball Calculator'!$F$18,$W221+V222)-V222),0)),0)))</f>
        <v/>
      </c>
      <c r="V222" s="44" t="str">
        <f aca="false">IF($A222="","",$W221*('Debt Snowball Calculator'!$E$18/12))</f>
        <v/>
      </c>
      <c r="W222" s="44" t="str">
        <f aca="false">IF($A222="","",MAX($W221-(U222-V222),0))</f>
        <v/>
      </c>
      <c r="X222" s="44" t="str">
        <f aca="false">IF($A222="","",IF($Z221&lt;=0.005,0,MIN('Debt Snowball Calculator'!$F$19,$Z221+Y222)+IF('Debt Snowball Calculator'!$H$19=$D222,MIN($C222,MAX($Z221-(MIN('Debt Snowball Calculator'!$F$19,$Z221+Y222)-Y222),0)),0)))</f>
        <v/>
      </c>
      <c r="Y222" s="44" t="str">
        <f aca="false">IF($A222="","",$Z221*('Debt Snowball Calculator'!$E$19/12))</f>
        <v/>
      </c>
      <c r="Z222" s="44" t="str">
        <f aca="false">IF($A222="","",MAX($Z221-(X222-Y222),0))</f>
        <v/>
      </c>
      <c r="AA222" s="44" t="str">
        <f aca="false">IF($A222="","",IF($AC221&lt;=0.005,0,MIN('Debt Snowball Calculator'!$F$20,$AC221+AB222)+IF('Debt Snowball Calculator'!$H$20=$D222,MIN($C222,MAX($AC221-(MIN('Debt Snowball Calculator'!$F$20,$AC221+AB222)-AB222),0)),0)))</f>
        <v/>
      </c>
      <c r="AB222" s="44" t="str">
        <f aca="false">IF($A222="","",$AC221*('Debt Snowball Calculator'!$E$20/12))</f>
        <v/>
      </c>
      <c r="AC222" s="44" t="str">
        <f aca="false">IF($A222="","",MAX($AC221-(AA222-AB222),0))</f>
        <v/>
      </c>
      <c r="AD222" s="44" t="str">
        <f aca="false">IF($A222="","",IF($AF221&lt;=0.005,0,MIN('Debt Snowball Calculator'!$F$21,$AF221+AE222)+IF('Debt Snowball Calculator'!$H$21=$D222,MIN($C222,MAX($AF221-(MIN('Debt Snowball Calculator'!$F$21,$AF221+AE222)-AE222),0)),0)))</f>
        <v/>
      </c>
      <c r="AE222" s="44" t="str">
        <f aca="false">IF($A222="","",$AF221*('Debt Snowball Calculator'!$E$21/12))</f>
        <v/>
      </c>
      <c r="AF222" s="44" t="str">
        <f aca="false">IF($A222="","",MAX($AF221-(AD222-AE222),0))</f>
        <v/>
      </c>
      <c r="AG222" s="44" t="str">
        <f aca="false">IF($A222="","",IF($AI221&lt;=0.005,0,MIN('Debt Snowball Calculator'!$F$22,$AI221+AH222)+IF('Debt Snowball Calculator'!$H$22=$D222,MIN($C222,MAX($AI221-(MIN('Debt Snowball Calculator'!$F$22,$AI221+AH222)-AH222),0)),0)))</f>
        <v/>
      </c>
      <c r="AH222" s="44" t="str">
        <f aca="false">IF($A222="","",$AI221*('Debt Snowball Calculator'!$E$22/12))</f>
        <v/>
      </c>
      <c r="AI222" s="44" t="str">
        <f aca="false">IF($A222="","",MAX($AI221-(AG222-AH222),0))</f>
        <v/>
      </c>
      <c r="AJ222" s="44" t="str">
        <f aca="false">IF($A222="","",F222+I222+L222+O222+R222+U222+X222+AA222+AD222+AG222)</f>
        <v/>
      </c>
      <c r="AK222" s="44" t="str">
        <f aca="false">IF($A222="","",G222+J222+M222+P222+S222+V222+Y222+AB222+AE222+AH222)</f>
        <v/>
      </c>
      <c r="AL222" s="44" t="str">
        <f aca="false">IF($A222="","",H222+K222+N222+Q222+T222+W222+Z222+AC222+AF222+AI222)</f>
        <v/>
      </c>
    </row>
    <row r="223" customFormat="false" ht="15" hidden="false" customHeight="false" outlineLevel="0" collapsed="false">
      <c r="A223" s="36" t="str">
        <f aca="false">IF($A222="","",IF(AND(ISNUMBER($AL222),$AL222&gt;0.005),$A222+1,""))</f>
        <v/>
      </c>
      <c r="B223" s="37" t="str">
        <f aca="false">IF($A223="","",EDATE('Debt Snowball Calculator'!$C$8,$A223-1))</f>
        <v/>
      </c>
      <c r="C223" s="43" t="str">
        <f aca="false">IF($A223="","",'Debt Snowball Calculator'!$C$7+IF($H222&lt;=0.005,'Debt Snowball Calculator'!$F$13,0)+IF($K222&lt;=0.005,'Debt Snowball Calculator'!$F$14,0)+IF($N222&lt;=0.005,'Debt Snowball Calculator'!$F$15,0)+IF($Q222&lt;=0.005,'Debt Snowball Calculator'!$F$16,0)+IF($T222&lt;=0.005,'Debt Snowball Calculator'!$F$17,0)+IF($W222&lt;=0.005,'Debt Snowball Calculator'!$F$18,0)+IF($Z222&lt;=0.005,'Debt Snowball Calculator'!$F$19,0)+IF($AC222&lt;=0.005,'Debt Snowball Calculator'!$F$20,0)+IF($AF222&lt;=0.005,'Debt Snowball Calculator'!$F$21,0)+IF($AI222&lt;=0.005,'Debt Snowball Calculator'!$F$22,0))</f>
        <v/>
      </c>
      <c r="D223" s="36" t="str">
        <f aca="false">IF($A223="","",MIN(IF($H222&lt;=0.005,99999,'Debt Snowball Calculator'!$H$13),IF($K222&lt;=0.005,99999,'Debt Snowball Calculator'!$H$14),IF($N222&lt;=0.005,99999,'Debt Snowball Calculator'!$H$15),IF($Q222&lt;=0.005,99999,'Debt Snowball Calculator'!$H$16),IF($T222&lt;=0.005,99999,'Debt Snowball Calculator'!$H$17),IF($W222&lt;=0.005,99999,'Debt Snowball Calculator'!$H$18),IF($Z222&lt;=0.005,99999,'Debt Snowball Calculator'!$H$19),IF($AC222&lt;=0.005,99999,'Debt Snowball Calculator'!$H$20),IF($AF222&lt;=0.005,99999,'Debt Snowball Calculator'!$H$21),IF($AI222&lt;=0.005,99999,'Debt Snowball Calculator'!$H$22)))</f>
        <v/>
      </c>
      <c r="E223" s="10" t="str">
        <f aca="false">IF($A223="","",IF($D223&gt;=99999,"— All Paid Off —",INDEX('Debt Snowball Calculator'!$C$13:$C$22,MATCH($D223,'Debt Snowball Calculator'!$H$13:$H$22,0))))</f>
        <v/>
      </c>
      <c r="F223" s="43" t="str">
        <f aca="false">IF($A223="","",IF($H222&lt;=0.005,0,MIN('Debt Snowball Calculator'!$F$13,$H222+G223)+IF('Debt Snowball Calculator'!$H$13=$D223,MIN($C223,MAX($H222-(MIN('Debt Snowball Calculator'!$F$13,$H222+G223)-G223),0)),0)))</f>
        <v/>
      </c>
      <c r="G223" s="43" t="str">
        <f aca="false">IF($A223="","",$H222*('Debt Snowball Calculator'!$E$13/12))</f>
        <v/>
      </c>
      <c r="H223" s="43" t="str">
        <f aca="false">IF($A223="","",MAX($H222-(F223-G223),0))</f>
        <v/>
      </c>
      <c r="I223" s="43" t="str">
        <f aca="false">IF($A223="","",IF($K222&lt;=0.005,0,MIN('Debt Snowball Calculator'!$F$14,$K222+J223)+IF('Debt Snowball Calculator'!$H$14=$D223,MIN($C223,MAX($K222-(MIN('Debt Snowball Calculator'!$F$14,$K222+J223)-J223),0)),0)))</f>
        <v/>
      </c>
      <c r="J223" s="43" t="str">
        <f aca="false">IF($A223="","",$K222*('Debt Snowball Calculator'!$E$14/12))</f>
        <v/>
      </c>
      <c r="K223" s="43" t="str">
        <f aca="false">IF($A223="","",MAX($K222-(I223-J223),0))</f>
        <v/>
      </c>
      <c r="L223" s="43" t="str">
        <f aca="false">IF($A223="","",IF($N222&lt;=0.005,0,MIN('Debt Snowball Calculator'!$F$15,$N222+M223)+IF('Debt Snowball Calculator'!$H$15=$D223,MIN($C223,MAX($N222-(MIN('Debt Snowball Calculator'!$F$15,$N222+M223)-M223),0)),0)))</f>
        <v/>
      </c>
      <c r="M223" s="43" t="str">
        <f aca="false">IF($A223="","",$N222*('Debt Snowball Calculator'!$E$15/12))</f>
        <v/>
      </c>
      <c r="N223" s="43" t="str">
        <f aca="false">IF($A223="","",MAX($N222-(L223-M223),0))</f>
        <v/>
      </c>
      <c r="O223" s="43" t="str">
        <f aca="false">IF($A223="","",IF($Q222&lt;=0.005,0,MIN('Debt Snowball Calculator'!$F$16,$Q222+P223)+IF('Debt Snowball Calculator'!$H$16=$D223,MIN($C223,MAX($Q222-(MIN('Debt Snowball Calculator'!$F$16,$Q222+P223)-P223),0)),0)))</f>
        <v/>
      </c>
      <c r="P223" s="43" t="str">
        <f aca="false">IF($A223="","",$Q222*('Debt Snowball Calculator'!$E$16/12))</f>
        <v/>
      </c>
      <c r="Q223" s="43" t="str">
        <f aca="false">IF($A223="","",MAX($Q222-(O223-P223),0))</f>
        <v/>
      </c>
      <c r="R223" s="43" t="str">
        <f aca="false">IF($A223="","",IF($T222&lt;=0.005,0,MIN('Debt Snowball Calculator'!$F$17,$T222+S223)+IF('Debt Snowball Calculator'!$H$17=$D223,MIN($C223,MAX($T222-(MIN('Debt Snowball Calculator'!$F$17,$T222+S223)-S223),0)),0)))</f>
        <v/>
      </c>
      <c r="S223" s="43" t="str">
        <f aca="false">IF($A223="","",$T222*('Debt Snowball Calculator'!$E$17/12))</f>
        <v/>
      </c>
      <c r="T223" s="43" t="str">
        <f aca="false">IF($A223="","",MAX($T222-(R223-S223),0))</f>
        <v/>
      </c>
      <c r="U223" s="43" t="str">
        <f aca="false">IF($A223="","",IF($W222&lt;=0.005,0,MIN('Debt Snowball Calculator'!$F$18,$W222+V223)+IF('Debt Snowball Calculator'!$H$18=$D223,MIN($C223,MAX($W222-(MIN('Debt Snowball Calculator'!$F$18,$W222+V223)-V223),0)),0)))</f>
        <v/>
      </c>
      <c r="V223" s="43" t="str">
        <f aca="false">IF($A223="","",$W222*('Debt Snowball Calculator'!$E$18/12))</f>
        <v/>
      </c>
      <c r="W223" s="43" t="str">
        <f aca="false">IF($A223="","",MAX($W222-(U223-V223),0))</f>
        <v/>
      </c>
      <c r="X223" s="43" t="str">
        <f aca="false">IF($A223="","",IF($Z222&lt;=0.005,0,MIN('Debt Snowball Calculator'!$F$19,$Z222+Y223)+IF('Debt Snowball Calculator'!$H$19=$D223,MIN($C223,MAX($Z222-(MIN('Debt Snowball Calculator'!$F$19,$Z222+Y223)-Y223),0)),0)))</f>
        <v/>
      </c>
      <c r="Y223" s="43" t="str">
        <f aca="false">IF($A223="","",$Z222*('Debt Snowball Calculator'!$E$19/12))</f>
        <v/>
      </c>
      <c r="Z223" s="43" t="str">
        <f aca="false">IF($A223="","",MAX($Z222-(X223-Y223),0))</f>
        <v/>
      </c>
      <c r="AA223" s="43" t="str">
        <f aca="false">IF($A223="","",IF($AC222&lt;=0.005,0,MIN('Debt Snowball Calculator'!$F$20,$AC222+AB223)+IF('Debt Snowball Calculator'!$H$20=$D223,MIN($C223,MAX($AC222-(MIN('Debt Snowball Calculator'!$F$20,$AC222+AB223)-AB223),0)),0)))</f>
        <v/>
      </c>
      <c r="AB223" s="43" t="str">
        <f aca="false">IF($A223="","",$AC222*('Debt Snowball Calculator'!$E$20/12))</f>
        <v/>
      </c>
      <c r="AC223" s="43" t="str">
        <f aca="false">IF($A223="","",MAX($AC222-(AA223-AB223),0))</f>
        <v/>
      </c>
      <c r="AD223" s="43" t="str">
        <f aca="false">IF($A223="","",IF($AF222&lt;=0.005,0,MIN('Debt Snowball Calculator'!$F$21,$AF222+AE223)+IF('Debt Snowball Calculator'!$H$21=$D223,MIN($C223,MAX($AF222-(MIN('Debt Snowball Calculator'!$F$21,$AF222+AE223)-AE223),0)),0)))</f>
        <v/>
      </c>
      <c r="AE223" s="43" t="str">
        <f aca="false">IF($A223="","",$AF222*('Debt Snowball Calculator'!$E$21/12))</f>
        <v/>
      </c>
      <c r="AF223" s="43" t="str">
        <f aca="false">IF($A223="","",MAX($AF222-(AD223-AE223),0))</f>
        <v/>
      </c>
      <c r="AG223" s="43" t="str">
        <f aca="false">IF($A223="","",IF($AI222&lt;=0.005,0,MIN('Debt Snowball Calculator'!$F$22,$AI222+AH223)+IF('Debt Snowball Calculator'!$H$22=$D223,MIN($C223,MAX($AI222-(MIN('Debt Snowball Calculator'!$F$22,$AI222+AH223)-AH223),0)),0)))</f>
        <v/>
      </c>
      <c r="AH223" s="43" t="str">
        <f aca="false">IF($A223="","",$AI222*('Debt Snowball Calculator'!$E$22/12))</f>
        <v/>
      </c>
      <c r="AI223" s="43" t="str">
        <f aca="false">IF($A223="","",MAX($AI222-(AG223-AH223),0))</f>
        <v/>
      </c>
      <c r="AJ223" s="43" t="str">
        <f aca="false">IF($A223="","",F223+I223+L223+O223+R223+U223+X223+AA223+AD223+AG223)</f>
        <v/>
      </c>
      <c r="AK223" s="43" t="str">
        <f aca="false">IF($A223="","",G223+J223+M223+P223+S223+V223+Y223+AB223+AE223+AH223)</f>
        <v/>
      </c>
      <c r="AL223" s="43" t="str">
        <f aca="false">IF($A223="","",H223+K223+N223+Q223+T223+W223+Z223+AC223+AF223+AI223)</f>
        <v/>
      </c>
    </row>
    <row r="224" customFormat="false" ht="15" hidden="false" customHeight="false" outlineLevel="0" collapsed="false">
      <c r="A224" s="39" t="str">
        <f aca="false">IF($A223="","",IF(AND(ISNUMBER($AL223),$AL223&gt;0.005),$A223+1,""))</f>
        <v/>
      </c>
      <c r="B224" s="40" t="str">
        <f aca="false">IF($A224="","",EDATE('Debt Snowball Calculator'!$C$8,$A224-1))</f>
        <v/>
      </c>
      <c r="C224" s="44" t="str">
        <f aca="false">IF($A224="","",'Debt Snowball Calculator'!$C$7+IF($H223&lt;=0.005,'Debt Snowball Calculator'!$F$13,0)+IF($K223&lt;=0.005,'Debt Snowball Calculator'!$F$14,0)+IF($N223&lt;=0.005,'Debt Snowball Calculator'!$F$15,0)+IF($Q223&lt;=0.005,'Debt Snowball Calculator'!$F$16,0)+IF($T223&lt;=0.005,'Debt Snowball Calculator'!$F$17,0)+IF($W223&lt;=0.005,'Debt Snowball Calculator'!$F$18,0)+IF($Z223&lt;=0.005,'Debt Snowball Calculator'!$F$19,0)+IF($AC223&lt;=0.005,'Debt Snowball Calculator'!$F$20,0)+IF($AF223&lt;=0.005,'Debt Snowball Calculator'!$F$21,0)+IF($AI223&lt;=0.005,'Debt Snowball Calculator'!$F$22,0))</f>
        <v/>
      </c>
      <c r="D224" s="39" t="str">
        <f aca="false">IF($A224="","",MIN(IF($H223&lt;=0.005,99999,'Debt Snowball Calculator'!$H$13),IF($K223&lt;=0.005,99999,'Debt Snowball Calculator'!$H$14),IF($N223&lt;=0.005,99999,'Debt Snowball Calculator'!$H$15),IF($Q223&lt;=0.005,99999,'Debt Snowball Calculator'!$H$16),IF($T223&lt;=0.005,99999,'Debt Snowball Calculator'!$H$17),IF($W223&lt;=0.005,99999,'Debt Snowball Calculator'!$H$18),IF($Z223&lt;=0.005,99999,'Debt Snowball Calculator'!$H$19),IF($AC223&lt;=0.005,99999,'Debt Snowball Calculator'!$H$20),IF($AF223&lt;=0.005,99999,'Debt Snowball Calculator'!$H$21),IF($AI223&lt;=0.005,99999,'Debt Snowball Calculator'!$H$22)))</f>
        <v/>
      </c>
      <c r="E224" s="17" t="str">
        <f aca="false">IF($A224="","",IF($D224&gt;=99999,"— All Paid Off —",INDEX('Debt Snowball Calculator'!$C$13:$C$22,MATCH($D224,'Debt Snowball Calculator'!$H$13:$H$22,0))))</f>
        <v/>
      </c>
      <c r="F224" s="44" t="str">
        <f aca="false">IF($A224="","",IF($H223&lt;=0.005,0,MIN('Debt Snowball Calculator'!$F$13,$H223+G224)+IF('Debt Snowball Calculator'!$H$13=$D224,MIN($C224,MAX($H223-(MIN('Debt Snowball Calculator'!$F$13,$H223+G224)-G224),0)),0)))</f>
        <v/>
      </c>
      <c r="G224" s="44" t="str">
        <f aca="false">IF($A224="","",$H223*('Debt Snowball Calculator'!$E$13/12))</f>
        <v/>
      </c>
      <c r="H224" s="44" t="str">
        <f aca="false">IF($A224="","",MAX($H223-(F224-G224),0))</f>
        <v/>
      </c>
      <c r="I224" s="44" t="str">
        <f aca="false">IF($A224="","",IF($K223&lt;=0.005,0,MIN('Debt Snowball Calculator'!$F$14,$K223+J224)+IF('Debt Snowball Calculator'!$H$14=$D224,MIN($C224,MAX($K223-(MIN('Debt Snowball Calculator'!$F$14,$K223+J224)-J224),0)),0)))</f>
        <v/>
      </c>
      <c r="J224" s="44" t="str">
        <f aca="false">IF($A224="","",$K223*('Debt Snowball Calculator'!$E$14/12))</f>
        <v/>
      </c>
      <c r="K224" s="44" t="str">
        <f aca="false">IF($A224="","",MAX($K223-(I224-J224),0))</f>
        <v/>
      </c>
      <c r="L224" s="44" t="str">
        <f aca="false">IF($A224="","",IF($N223&lt;=0.005,0,MIN('Debt Snowball Calculator'!$F$15,$N223+M224)+IF('Debt Snowball Calculator'!$H$15=$D224,MIN($C224,MAX($N223-(MIN('Debt Snowball Calculator'!$F$15,$N223+M224)-M224),0)),0)))</f>
        <v/>
      </c>
      <c r="M224" s="44" t="str">
        <f aca="false">IF($A224="","",$N223*('Debt Snowball Calculator'!$E$15/12))</f>
        <v/>
      </c>
      <c r="N224" s="44" t="str">
        <f aca="false">IF($A224="","",MAX($N223-(L224-M224),0))</f>
        <v/>
      </c>
      <c r="O224" s="44" t="str">
        <f aca="false">IF($A224="","",IF($Q223&lt;=0.005,0,MIN('Debt Snowball Calculator'!$F$16,$Q223+P224)+IF('Debt Snowball Calculator'!$H$16=$D224,MIN($C224,MAX($Q223-(MIN('Debt Snowball Calculator'!$F$16,$Q223+P224)-P224),0)),0)))</f>
        <v/>
      </c>
      <c r="P224" s="44" t="str">
        <f aca="false">IF($A224="","",$Q223*('Debt Snowball Calculator'!$E$16/12))</f>
        <v/>
      </c>
      <c r="Q224" s="44" t="str">
        <f aca="false">IF($A224="","",MAX($Q223-(O224-P224),0))</f>
        <v/>
      </c>
      <c r="R224" s="44" t="str">
        <f aca="false">IF($A224="","",IF($T223&lt;=0.005,0,MIN('Debt Snowball Calculator'!$F$17,$T223+S224)+IF('Debt Snowball Calculator'!$H$17=$D224,MIN($C224,MAX($T223-(MIN('Debt Snowball Calculator'!$F$17,$T223+S224)-S224),0)),0)))</f>
        <v/>
      </c>
      <c r="S224" s="44" t="str">
        <f aca="false">IF($A224="","",$T223*('Debt Snowball Calculator'!$E$17/12))</f>
        <v/>
      </c>
      <c r="T224" s="44" t="str">
        <f aca="false">IF($A224="","",MAX($T223-(R224-S224),0))</f>
        <v/>
      </c>
      <c r="U224" s="44" t="str">
        <f aca="false">IF($A224="","",IF($W223&lt;=0.005,0,MIN('Debt Snowball Calculator'!$F$18,$W223+V224)+IF('Debt Snowball Calculator'!$H$18=$D224,MIN($C224,MAX($W223-(MIN('Debt Snowball Calculator'!$F$18,$W223+V224)-V224),0)),0)))</f>
        <v/>
      </c>
      <c r="V224" s="44" t="str">
        <f aca="false">IF($A224="","",$W223*('Debt Snowball Calculator'!$E$18/12))</f>
        <v/>
      </c>
      <c r="W224" s="44" t="str">
        <f aca="false">IF($A224="","",MAX($W223-(U224-V224),0))</f>
        <v/>
      </c>
      <c r="X224" s="44" t="str">
        <f aca="false">IF($A224="","",IF($Z223&lt;=0.005,0,MIN('Debt Snowball Calculator'!$F$19,$Z223+Y224)+IF('Debt Snowball Calculator'!$H$19=$D224,MIN($C224,MAX($Z223-(MIN('Debt Snowball Calculator'!$F$19,$Z223+Y224)-Y224),0)),0)))</f>
        <v/>
      </c>
      <c r="Y224" s="44" t="str">
        <f aca="false">IF($A224="","",$Z223*('Debt Snowball Calculator'!$E$19/12))</f>
        <v/>
      </c>
      <c r="Z224" s="44" t="str">
        <f aca="false">IF($A224="","",MAX($Z223-(X224-Y224),0))</f>
        <v/>
      </c>
      <c r="AA224" s="44" t="str">
        <f aca="false">IF($A224="","",IF($AC223&lt;=0.005,0,MIN('Debt Snowball Calculator'!$F$20,$AC223+AB224)+IF('Debt Snowball Calculator'!$H$20=$D224,MIN($C224,MAX($AC223-(MIN('Debt Snowball Calculator'!$F$20,$AC223+AB224)-AB224),0)),0)))</f>
        <v/>
      </c>
      <c r="AB224" s="44" t="str">
        <f aca="false">IF($A224="","",$AC223*('Debt Snowball Calculator'!$E$20/12))</f>
        <v/>
      </c>
      <c r="AC224" s="44" t="str">
        <f aca="false">IF($A224="","",MAX($AC223-(AA224-AB224),0))</f>
        <v/>
      </c>
      <c r="AD224" s="44" t="str">
        <f aca="false">IF($A224="","",IF($AF223&lt;=0.005,0,MIN('Debt Snowball Calculator'!$F$21,$AF223+AE224)+IF('Debt Snowball Calculator'!$H$21=$D224,MIN($C224,MAX($AF223-(MIN('Debt Snowball Calculator'!$F$21,$AF223+AE224)-AE224),0)),0)))</f>
        <v/>
      </c>
      <c r="AE224" s="44" t="str">
        <f aca="false">IF($A224="","",$AF223*('Debt Snowball Calculator'!$E$21/12))</f>
        <v/>
      </c>
      <c r="AF224" s="44" t="str">
        <f aca="false">IF($A224="","",MAX($AF223-(AD224-AE224),0))</f>
        <v/>
      </c>
      <c r="AG224" s="44" t="str">
        <f aca="false">IF($A224="","",IF($AI223&lt;=0.005,0,MIN('Debt Snowball Calculator'!$F$22,$AI223+AH224)+IF('Debt Snowball Calculator'!$H$22=$D224,MIN($C224,MAX($AI223-(MIN('Debt Snowball Calculator'!$F$22,$AI223+AH224)-AH224),0)),0)))</f>
        <v/>
      </c>
      <c r="AH224" s="44" t="str">
        <f aca="false">IF($A224="","",$AI223*('Debt Snowball Calculator'!$E$22/12))</f>
        <v/>
      </c>
      <c r="AI224" s="44" t="str">
        <f aca="false">IF($A224="","",MAX($AI223-(AG224-AH224),0))</f>
        <v/>
      </c>
      <c r="AJ224" s="44" t="str">
        <f aca="false">IF($A224="","",F224+I224+L224+O224+R224+U224+X224+AA224+AD224+AG224)</f>
        <v/>
      </c>
      <c r="AK224" s="44" t="str">
        <f aca="false">IF($A224="","",G224+J224+M224+P224+S224+V224+Y224+AB224+AE224+AH224)</f>
        <v/>
      </c>
      <c r="AL224" s="44" t="str">
        <f aca="false">IF($A224="","",H224+K224+N224+Q224+T224+W224+Z224+AC224+AF224+AI224)</f>
        <v/>
      </c>
    </row>
    <row r="225" customFormat="false" ht="15" hidden="false" customHeight="false" outlineLevel="0" collapsed="false">
      <c r="A225" s="36" t="str">
        <f aca="false">IF($A224="","",IF(AND(ISNUMBER($AL224),$AL224&gt;0.005),$A224+1,""))</f>
        <v/>
      </c>
      <c r="B225" s="37" t="str">
        <f aca="false">IF($A225="","",EDATE('Debt Snowball Calculator'!$C$8,$A225-1))</f>
        <v/>
      </c>
      <c r="C225" s="43" t="str">
        <f aca="false">IF($A225="","",'Debt Snowball Calculator'!$C$7+IF($H224&lt;=0.005,'Debt Snowball Calculator'!$F$13,0)+IF($K224&lt;=0.005,'Debt Snowball Calculator'!$F$14,0)+IF($N224&lt;=0.005,'Debt Snowball Calculator'!$F$15,0)+IF($Q224&lt;=0.005,'Debt Snowball Calculator'!$F$16,0)+IF($T224&lt;=0.005,'Debt Snowball Calculator'!$F$17,0)+IF($W224&lt;=0.005,'Debt Snowball Calculator'!$F$18,0)+IF($Z224&lt;=0.005,'Debt Snowball Calculator'!$F$19,0)+IF($AC224&lt;=0.005,'Debt Snowball Calculator'!$F$20,0)+IF($AF224&lt;=0.005,'Debt Snowball Calculator'!$F$21,0)+IF($AI224&lt;=0.005,'Debt Snowball Calculator'!$F$22,0))</f>
        <v/>
      </c>
      <c r="D225" s="36" t="str">
        <f aca="false">IF($A225="","",MIN(IF($H224&lt;=0.005,99999,'Debt Snowball Calculator'!$H$13),IF($K224&lt;=0.005,99999,'Debt Snowball Calculator'!$H$14),IF($N224&lt;=0.005,99999,'Debt Snowball Calculator'!$H$15),IF($Q224&lt;=0.005,99999,'Debt Snowball Calculator'!$H$16),IF($T224&lt;=0.005,99999,'Debt Snowball Calculator'!$H$17),IF($W224&lt;=0.005,99999,'Debt Snowball Calculator'!$H$18),IF($Z224&lt;=0.005,99999,'Debt Snowball Calculator'!$H$19),IF($AC224&lt;=0.005,99999,'Debt Snowball Calculator'!$H$20),IF($AF224&lt;=0.005,99999,'Debt Snowball Calculator'!$H$21),IF($AI224&lt;=0.005,99999,'Debt Snowball Calculator'!$H$22)))</f>
        <v/>
      </c>
      <c r="E225" s="10" t="str">
        <f aca="false">IF($A225="","",IF($D225&gt;=99999,"— All Paid Off —",INDEX('Debt Snowball Calculator'!$C$13:$C$22,MATCH($D225,'Debt Snowball Calculator'!$H$13:$H$22,0))))</f>
        <v/>
      </c>
      <c r="F225" s="43" t="str">
        <f aca="false">IF($A225="","",IF($H224&lt;=0.005,0,MIN('Debt Snowball Calculator'!$F$13,$H224+G225)+IF('Debt Snowball Calculator'!$H$13=$D225,MIN($C225,MAX($H224-(MIN('Debt Snowball Calculator'!$F$13,$H224+G225)-G225),0)),0)))</f>
        <v/>
      </c>
      <c r="G225" s="43" t="str">
        <f aca="false">IF($A225="","",$H224*('Debt Snowball Calculator'!$E$13/12))</f>
        <v/>
      </c>
      <c r="H225" s="43" t="str">
        <f aca="false">IF($A225="","",MAX($H224-(F225-G225),0))</f>
        <v/>
      </c>
      <c r="I225" s="43" t="str">
        <f aca="false">IF($A225="","",IF($K224&lt;=0.005,0,MIN('Debt Snowball Calculator'!$F$14,$K224+J225)+IF('Debt Snowball Calculator'!$H$14=$D225,MIN($C225,MAX($K224-(MIN('Debt Snowball Calculator'!$F$14,$K224+J225)-J225),0)),0)))</f>
        <v/>
      </c>
      <c r="J225" s="43" t="str">
        <f aca="false">IF($A225="","",$K224*('Debt Snowball Calculator'!$E$14/12))</f>
        <v/>
      </c>
      <c r="K225" s="43" t="str">
        <f aca="false">IF($A225="","",MAX($K224-(I225-J225),0))</f>
        <v/>
      </c>
      <c r="L225" s="43" t="str">
        <f aca="false">IF($A225="","",IF($N224&lt;=0.005,0,MIN('Debt Snowball Calculator'!$F$15,$N224+M225)+IF('Debt Snowball Calculator'!$H$15=$D225,MIN($C225,MAX($N224-(MIN('Debt Snowball Calculator'!$F$15,$N224+M225)-M225),0)),0)))</f>
        <v/>
      </c>
      <c r="M225" s="43" t="str">
        <f aca="false">IF($A225="","",$N224*('Debt Snowball Calculator'!$E$15/12))</f>
        <v/>
      </c>
      <c r="N225" s="43" t="str">
        <f aca="false">IF($A225="","",MAX($N224-(L225-M225),0))</f>
        <v/>
      </c>
      <c r="O225" s="43" t="str">
        <f aca="false">IF($A225="","",IF($Q224&lt;=0.005,0,MIN('Debt Snowball Calculator'!$F$16,$Q224+P225)+IF('Debt Snowball Calculator'!$H$16=$D225,MIN($C225,MAX($Q224-(MIN('Debt Snowball Calculator'!$F$16,$Q224+P225)-P225),0)),0)))</f>
        <v/>
      </c>
      <c r="P225" s="43" t="str">
        <f aca="false">IF($A225="","",$Q224*('Debt Snowball Calculator'!$E$16/12))</f>
        <v/>
      </c>
      <c r="Q225" s="43" t="str">
        <f aca="false">IF($A225="","",MAX($Q224-(O225-P225),0))</f>
        <v/>
      </c>
      <c r="R225" s="43" t="str">
        <f aca="false">IF($A225="","",IF($T224&lt;=0.005,0,MIN('Debt Snowball Calculator'!$F$17,$T224+S225)+IF('Debt Snowball Calculator'!$H$17=$D225,MIN($C225,MAX($T224-(MIN('Debt Snowball Calculator'!$F$17,$T224+S225)-S225),0)),0)))</f>
        <v/>
      </c>
      <c r="S225" s="43" t="str">
        <f aca="false">IF($A225="","",$T224*('Debt Snowball Calculator'!$E$17/12))</f>
        <v/>
      </c>
      <c r="T225" s="43" t="str">
        <f aca="false">IF($A225="","",MAX($T224-(R225-S225),0))</f>
        <v/>
      </c>
      <c r="U225" s="43" t="str">
        <f aca="false">IF($A225="","",IF($W224&lt;=0.005,0,MIN('Debt Snowball Calculator'!$F$18,$W224+V225)+IF('Debt Snowball Calculator'!$H$18=$D225,MIN($C225,MAX($W224-(MIN('Debt Snowball Calculator'!$F$18,$W224+V225)-V225),0)),0)))</f>
        <v/>
      </c>
      <c r="V225" s="43" t="str">
        <f aca="false">IF($A225="","",$W224*('Debt Snowball Calculator'!$E$18/12))</f>
        <v/>
      </c>
      <c r="W225" s="43" t="str">
        <f aca="false">IF($A225="","",MAX($W224-(U225-V225),0))</f>
        <v/>
      </c>
      <c r="X225" s="43" t="str">
        <f aca="false">IF($A225="","",IF($Z224&lt;=0.005,0,MIN('Debt Snowball Calculator'!$F$19,$Z224+Y225)+IF('Debt Snowball Calculator'!$H$19=$D225,MIN($C225,MAX($Z224-(MIN('Debt Snowball Calculator'!$F$19,$Z224+Y225)-Y225),0)),0)))</f>
        <v/>
      </c>
      <c r="Y225" s="43" t="str">
        <f aca="false">IF($A225="","",$Z224*('Debt Snowball Calculator'!$E$19/12))</f>
        <v/>
      </c>
      <c r="Z225" s="43" t="str">
        <f aca="false">IF($A225="","",MAX($Z224-(X225-Y225),0))</f>
        <v/>
      </c>
      <c r="AA225" s="43" t="str">
        <f aca="false">IF($A225="","",IF($AC224&lt;=0.005,0,MIN('Debt Snowball Calculator'!$F$20,$AC224+AB225)+IF('Debt Snowball Calculator'!$H$20=$D225,MIN($C225,MAX($AC224-(MIN('Debt Snowball Calculator'!$F$20,$AC224+AB225)-AB225),0)),0)))</f>
        <v/>
      </c>
      <c r="AB225" s="43" t="str">
        <f aca="false">IF($A225="","",$AC224*('Debt Snowball Calculator'!$E$20/12))</f>
        <v/>
      </c>
      <c r="AC225" s="43" t="str">
        <f aca="false">IF($A225="","",MAX($AC224-(AA225-AB225),0))</f>
        <v/>
      </c>
      <c r="AD225" s="43" t="str">
        <f aca="false">IF($A225="","",IF($AF224&lt;=0.005,0,MIN('Debt Snowball Calculator'!$F$21,$AF224+AE225)+IF('Debt Snowball Calculator'!$H$21=$D225,MIN($C225,MAX($AF224-(MIN('Debt Snowball Calculator'!$F$21,$AF224+AE225)-AE225),0)),0)))</f>
        <v/>
      </c>
      <c r="AE225" s="43" t="str">
        <f aca="false">IF($A225="","",$AF224*('Debt Snowball Calculator'!$E$21/12))</f>
        <v/>
      </c>
      <c r="AF225" s="43" t="str">
        <f aca="false">IF($A225="","",MAX($AF224-(AD225-AE225),0))</f>
        <v/>
      </c>
      <c r="AG225" s="43" t="str">
        <f aca="false">IF($A225="","",IF($AI224&lt;=0.005,0,MIN('Debt Snowball Calculator'!$F$22,$AI224+AH225)+IF('Debt Snowball Calculator'!$H$22=$D225,MIN($C225,MAX($AI224-(MIN('Debt Snowball Calculator'!$F$22,$AI224+AH225)-AH225),0)),0)))</f>
        <v/>
      </c>
      <c r="AH225" s="43" t="str">
        <f aca="false">IF($A225="","",$AI224*('Debt Snowball Calculator'!$E$22/12))</f>
        <v/>
      </c>
      <c r="AI225" s="43" t="str">
        <f aca="false">IF($A225="","",MAX($AI224-(AG225-AH225),0))</f>
        <v/>
      </c>
      <c r="AJ225" s="43" t="str">
        <f aca="false">IF($A225="","",F225+I225+L225+O225+R225+U225+X225+AA225+AD225+AG225)</f>
        <v/>
      </c>
      <c r="AK225" s="43" t="str">
        <f aca="false">IF($A225="","",G225+J225+M225+P225+S225+V225+Y225+AB225+AE225+AH225)</f>
        <v/>
      </c>
      <c r="AL225" s="43" t="str">
        <f aca="false">IF($A225="","",H225+K225+N225+Q225+T225+W225+Z225+AC225+AF225+AI225)</f>
        <v/>
      </c>
    </row>
    <row r="226" customFormat="false" ht="15" hidden="false" customHeight="false" outlineLevel="0" collapsed="false">
      <c r="A226" s="39" t="str">
        <f aca="false">IF($A225="","",IF(AND(ISNUMBER($AL225),$AL225&gt;0.005),$A225+1,""))</f>
        <v/>
      </c>
      <c r="B226" s="40" t="str">
        <f aca="false">IF($A226="","",EDATE('Debt Snowball Calculator'!$C$8,$A226-1))</f>
        <v/>
      </c>
      <c r="C226" s="44" t="str">
        <f aca="false">IF($A226="","",'Debt Snowball Calculator'!$C$7+IF($H225&lt;=0.005,'Debt Snowball Calculator'!$F$13,0)+IF($K225&lt;=0.005,'Debt Snowball Calculator'!$F$14,0)+IF($N225&lt;=0.005,'Debt Snowball Calculator'!$F$15,0)+IF($Q225&lt;=0.005,'Debt Snowball Calculator'!$F$16,0)+IF($T225&lt;=0.005,'Debt Snowball Calculator'!$F$17,0)+IF($W225&lt;=0.005,'Debt Snowball Calculator'!$F$18,0)+IF($Z225&lt;=0.005,'Debt Snowball Calculator'!$F$19,0)+IF($AC225&lt;=0.005,'Debt Snowball Calculator'!$F$20,0)+IF($AF225&lt;=0.005,'Debt Snowball Calculator'!$F$21,0)+IF($AI225&lt;=0.005,'Debt Snowball Calculator'!$F$22,0))</f>
        <v/>
      </c>
      <c r="D226" s="39" t="str">
        <f aca="false">IF($A226="","",MIN(IF($H225&lt;=0.005,99999,'Debt Snowball Calculator'!$H$13),IF($K225&lt;=0.005,99999,'Debt Snowball Calculator'!$H$14),IF($N225&lt;=0.005,99999,'Debt Snowball Calculator'!$H$15),IF($Q225&lt;=0.005,99999,'Debt Snowball Calculator'!$H$16),IF($T225&lt;=0.005,99999,'Debt Snowball Calculator'!$H$17),IF($W225&lt;=0.005,99999,'Debt Snowball Calculator'!$H$18),IF($Z225&lt;=0.005,99999,'Debt Snowball Calculator'!$H$19),IF($AC225&lt;=0.005,99999,'Debt Snowball Calculator'!$H$20),IF($AF225&lt;=0.005,99999,'Debt Snowball Calculator'!$H$21),IF($AI225&lt;=0.005,99999,'Debt Snowball Calculator'!$H$22)))</f>
        <v/>
      </c>
      <c r="E226" s="17" t="str">
        <f aca="false">IF($A226="","",IF($D226&gt;=99999,"— All Paid Off —",INDEX('Debt Snowball Calculator'!$C$13:$C$22,MATCH($D226,'Debt Snowball Calculator'!$H$13:$H$22,0))))</f>
        <v/>
      </c>
      <c r="F226" s="44" t="str">
        <f aca="false">IF($A226="","",IF($H225&lt;=0.005,0,MIN('Debt Snowball Calculator'!$F$13,$H225+G226)+IF('Debt Snowball Calculator'!$H$13=$D226,MIN($C226,MAX($H225-(MIN('Debt Snowball Calculator'!$F$13,$H225+G226)-G226),0)),0)))</f>
        <v/>
      </c>
      <c r="G226" s="44" t="str">
        <f aca="false">IF($A226="","",$H225*('Debt Snowball Calculator'!$E$13/12))</f>
        <v/>
      </c>
      <c r="H226" s="44" t="str">
        <f aca="false">IF($A226="","",MAX($H225-(F226-G226),0))</f>
        <v/>
      </c>
      <c r="I226" s="44" t="str">
        <f aca="false">IF($A226="","",IF($K225&lt;=0.005,0,MIN('Debt Snowball Calculator'!$F$14,$K225+J226)+IF('Debt Snowball Calculator'!$H$14=$D226,MIN($C226,MAX($K225-(MIN('Debt Snowball Calculator'!$F$14,$K225+J226)-J226),0)),0)))</f>
        <v/>
      </c>
      <c r="J226" s="44" t="str">
        <f aca="false">IF($A226="","",$K225*('Debt Snowball Calculator'!$E$14/12))</f>
        <v/>
      </c>
      <c r="K226" s="44" t="str">
        <f aca="false">IF($A226="","",MAX($K225-(I226-J226),0))</f>
        <v/>
      </c>
      <c r="L226" s="44" t="str">
        <f aca="false">IF($A226="","",IF($N225&lt;=0.005,0,MIN('Debt Snowball Calculator'!$F$15,$N225+M226)+IF('Debt Snowball Calculator'!$H$15=$D226,MIN($C226,MAX($N225-(MIN('Debt Snowball Calculator'!$F$15,$N225+M226)-M226),0)),0)))</f>
        <v/>
      </c>
      <c r="M226" s="44" t="str">
        <f aca="false">IF($A226="","",$N225*('Debt Snowball Calculator'!$E$15/12))</f>
        <v/>
      </c>
      <c r="N226" s="44" t="str">
        <f aca="false">IF($A226="","",MAX($N225-(L226-M226),0))</f>
        <v/>
      </c>
      <c r="O226" s="44" t="str">
        <f aca="false">IF($A226="","",IF($Q225&lt;=0.005,0,MIN('Debt Snowball Calculator'!$F$16,$Q225+P226)+IF('Debt Snowball Calculator'!$H$16=$D226,MIN($C226,MAX($Q225-(MIN('Debt Snowball Calculator'!$F$16,$Q225+P226)-P226),0)),0)))</f>
        <v/>
      </c>
      <c r="P226" s="44" t="str">
        <f aca="false">IF($A226="","",$Q225*('Debt Snowball Calculator'!$E$16/12))</f>
        <v/>
      </c>
      <c r="Q226" s="44" t="str">
        <f aca="false">IF($A226="","",MAX($Q225-(O226-P226),0))</f>
        <v/>
      </c>
      <c r="R226" s="44" t="str">
        <f aca="false">IF($A226="","",IF($T225&lt;=0.005,0,MIN('Debt Snowball Calculator'!$F$17,$T225+S226)+IF('Debt Snowball Calculator'!$H$17=$D226,MIN($C226,MAX($T225-(MIN('Debt Snowball Calculator'!$F$17,$T225+S226)-S226),0)),0)))</f>
        <v/>
      </c>
      <c r="S226" s="44" t="str">
        <f aca="false">IF($A226="","",$T225*('Debt Snowball Calculator'!$E$17/12))</f>
        <v/>
      </c>
      <c r="T226" s="44" t="str">
        <f aca="false">IF($A226="","",MAX($T225-(R226-S226),0))</f>
        <v/>
      </c>
      <c r="U226" s="44" t="str">
        <f aca="false">IF($A226="","",IF($W225&lt;=0.005,0,MIN('Debt Snowball Calculator'!$F$18,$W225+V226)+IF('Debt Snowball Calculator'!$H$18=$D226,MIN($C226,MAX($W225-(MIN('Debt Snowball Calculator'!$F$18,$W225+V226)-V226),0)),0)))</f>
        <v/>
      </c>
      <c r="V226" s="44" t="str">
        <f aca="false">IF($A226="","",$W225*('Debt Snowball Calculator'!$E$18/12))</f>
        <v/>
      </c>
      <c r="W226" s="44" t="str">
        <f aca="false">IF($A226="","",MAX($W225-(U226-V226),0))</f>
        <v/>
      </c>
      <c r="X226" s="44" t="str">
        <f aca="false">IF($A226="","",IF($Z225&lt;=0.005,0,MIN('Debt Snowball Calculator'!$F$19,$Z225+Y226)+IF('Debt Snowball Calculator'!$H$19=$D226,MIN($C226,MAX($Z225-(MIN('Debt Snowball Calculator'!$F$19,$Z225+Y226)-Y226),0)),0)))</f>
        <v/>
      </c>
      <c r="Y226" s="44" t="str">
        <f aca="false">IF($A226="","",$Z225*('Debt Snowball Calculator'!$E$19/12))</f>
        <v/>
      </c>
      <c r="Z226" s="44" t="str">
        <f aca="false">IF($A226="","",MAX($Z225-(X226-Y226),0))</f>
        <v/>
      </c>
      <c r="AA226" s="44" t="str">
        <f aca="false">IF($A226="","",IF($AC225&lt;=0.005,0,MIN('Debt Snowball Calculator'!$F$20,$AC225+AB226)+IF('Debt Snowball Calculator'!$H$20=$D226,MIN($C226,MAX($AC225-(MIN('Debt Snowball Calculator'!$F$20,$AC225+AB226)-AB226),0)),0)))</f>
        <v/>
      </c>
      <c r="AB226" s="44" t="str">
        <f aca="false">IF($A226="","",$AC225*('Debt Snowball Calculator'!$E$20/12))</f>
        <v/>
      </c>
      <c r="AC226" s="44" t="str">
        <f aca="false">IF($A226="","",MAX($AC225-(AA226-AB226),0))</f>
        <v/>
      </c>
      <c r="AD226" s="44" t="str">
        <f aca="false">IF($A226="","",IF($AF225&lt;=0.005,0,MIN('Debt Snowball Calculator'!$F$21,$AF225+AE226)+IF('Debt Snowball Calculator'!$H$21=$D226,MIN($C226,MAX($AF225-(MIN('Debt Snowball Calculator'!$F$21,$AF225+AE226)-AE226),0)),0)))</f>
        <v/>
      </c>
      <c r="AE226" s="44" t="str">
        <f aca="false">IF($A226="","",$AF225*('Debt Snowball Calculator'!$E$21/12))</f>
        <v/>
      </c>
      <c r="AF226" s="44" t="str">
        <f aca="false">IF($A226="","",MAX($AF225-(AD226-AE226),0))</f>
        <v/>
      </c>
      <c r="AG226" s="44" t="str">
        <f aca="false">IF($A226="","",IF($AI225&lt;=0.005,0,MIN('Debt Snowball Calculator'!$F$22,$AI225+AH226)+IF('Debt Snowball Calculator'!$H$22=$D226,MIN($C226,MAX($AI225-(MIN('Debt Snowball Calculator'!$F$22,$AI225+AH226)-AH226),0)),0)))</f>
        <v/>
      </c>
      <c r="AH226" s="44" t="str">
        <f aca="false">IF($A226="","",$AI225*('Debt Snowball Calculator'!$E$22/12))</f>
        <v/>
      </c>
      <c r="AI226" s="44" t="str">
        <f aca="false">IF($A226="","",MAX($AI225-(AG226-AH226),0))</f>
        <v/>
      </c>
      <c r="AJ226" s="44" t="str">
        <f aca="false">IF($A226="","",F226+I226+L226+O226+R226+U226+X226+AA226+AD226+AG226)</f>
        <v/>
      </c>
      <c r="AK226" s="44" t="str">
        <f aca="false">IF($A226="","",G226+J226+M226+P226+S226+V226+Y226+AB226+AE226+AH226)</f>
        <v/>
      </c>
      <c r="AL226" s="44" t="str">
        <f aca="false">IF($A226="","",H226+K226+N226+Q226+T226+W226+Z226+AC226+AF226+AI226)</f>
        <v/>
      </c>
    </row>
    <row r="227" customFormat="false" ht="15" hidden="false" customHeight="false" outlineLevel="0" collapsed="false">
      <c r="A227" s="36" t="str">
        <f aca="false">IF($A226="","",IF(AND(ISNUMBER($AL226),$AL226&gt;0.005),$A226+1,""))</f>
        <v/>
      </c>
      <c r="B227" s="37" t="str">
        <f aca="false">IF($A227="","",EDATE('Debt Snowball Calculator'!$C$8,$A227-1))</f>
        <v/>
      </c>
      <c r="C227" s="43" t="str">
        <f aca="false">IF($A227="","",'Debt Snowball Calculator'!$C$7+IF($H226&lt;=0.005,'Debt Snowball Calculator'!$F$13,0)+IF($K226&lt;=0.005,'Debt Snowball Calculator'!$F$14,0)+IF($N226&lt;=0.005,'Debt Snowball Calculator'!$F$15,0)+IF($Q226&lt;=0.005,'Debt Snowball Calculator'!$F$16,0)+IF($T226&lt;=0.005,'Debt Snowball Calculator'!$F$17,0)+IF($W226&lt;=0.005,'Debt Snowball Calculator'!$F$18,0)+IF($Z226&lt;=0.005,'Debt Snowball Calculator'!$F$19,0)+IF($AC226&lt;=0.005,'Debt Snowball Calculator'!$F$20,0)+IF($AF226&lt;=0.005,'Debt Snowball Calculator'!$F$21,0)+IF($AI226&lt;=0.005,'Debt Snowball Calculator'!$F$22,0))</f>
        <v/>
      </c>
      <c r="D227" s="36" t="str">
        <f aca="false">IF($A227="","",MIN(IF($H226&lt;=0.005,99999,'Debt Snowball Calculator'!$H$13),IF($K226&lt;=0.005,99999,'Debt Snowball Calculator'!$H$14),IF($N226&lt;=0.005,99999,'Debt Snowball Calculator'!$H$15),IF($Q226&lt;=0.005,99999,'Debt Snowball Calculator'!$H$16),IF($T226&lt;=0.005,99999,'Debt Snowball Calculator'!$H$17),IF($W226&lt;=0.005,99999,'Debt Snowball Calculator'!$H$18),IF($Z226&lt;=0.005,99999,'Debt Snowball Calculator'!$H$19),IF($AC226&lt;=0.005,99999,'Debt Snowball Calculator'!$H$20),IF($AF226&lt;=0.005,99999,'Debt Snowball Calculator'!$H$21),IF($AI226&lt;=0.005,99999,'Debt Snowball Calculator'!$H$22)))</f>
        <v/>
      </c>
      <c r="E227" s="10" t="str">
        <f aca="false">IF($A227="","",IF($D227&gt;=99999,"— All Paid Off —",INDEX('Debt Snowball Calculator'!$C$13:$C$22,MATCH($D227,'Debt Snowball Calculator'!$H$13:$H$22,0))))</f>
        <v/>
      </c>
      <c r="F227" s="43" t="str">
        <f aca="false">IF($A227="","",IF($H226&lt;=0.005,0,MIN('Debt Snowball Calculator'!$F$13,$H226+G227)+IF('Debt Snowball Calculator'!$H$13=$D227,MIN($C227,MAX($H226-(MIN('Debt Snowball Calculator'!$F$13,$H226+G227)-G227),0)),0)))</f>
        <v/>
      </c>
      <c r="G227" s="43" t="str">
        <f aca="false">IF($A227="","",$H226*('Debt Snowball Calculator'!$E$13/12))</f>
        <v/>
      </c>
      <c r="H227" s="43" t="str">
        <f aca="false">IF($A227="","",MAX($H226-(F227-G227),0))</f>
        <v/>
      </c>
      <c r="I227" s="43" t="str">
        <f aca="false">IF($A227="","",IF($K226&lt;=0.005,0,MIN('Debt Snowball Calculator'!$F$14,$K226+J227)+IF('Debt Snowball Calculator'!$H$14=$D227,MIN($C227,MAX($K226-(MIN('Debt Snowball Calculator'!$F$14,$K226+J227)-J227),0)),0)))</f>
        <v/>
      </c>
      <c r="J227" s="43" t="str">
        <f aca="false">IF($A227="","",$K226*('Debt Snowball Calculator'!$E$14/12))</f>
        <v/>
      </c>
      <c r="K227" s="43" t="str">
        <f aca="false">IF($A227="","",MAX($K226-(I227-J227),0))</f>
        <v/>
      </c>
      <c r="L227" s="43" t="str">
        <f aca="false">IF($A227="","",IF($N226&lt;=0.005,0,MIN('Debt Snowball Calculator'!$F$15,$N226+M227)+IF('Debt Snowball Calculator'!$H$15=$D227,MIN($C227,MAX($N226-(MIN('Debt Snowball Calculator'!$F$15,$N226+M227)-M227),0)),0)))</f>
        <v/>
      </c>
      <c r="M227" s="43" t="str">
        <f aca="false">IF($A227="","",$N226*('Debt Snowball Calculator'!$E$15/12))</f>
        <v/>
      </c>
      <c r="N227" s="43" t="str">
        <f aca="false">IF($A227="","",MAX($N226-(L227-M227),0))</f>
        <v/>
      </c>
      <c r="O227" s="43" t="str">
        <f aca="false">IF($A227="","",IF($Q226&lt;=0.005,0,MIN('Debt Snowball Calculator'!$F$16,$Q226+P227)+IF('Debt Snowball Calculator'!$H$16=$D227,MIN($C227,MAX($Q226-(MIN('Debt Snowball Calculator'!$F$16,$Q226+P227)-P227),0)),0)))</f>
        <v/>
      </c>
      <c r="P227" s="43" t="str">
        <f aca="false">IF($A227="","",$Q226*('Debt Snowball Calculator'!$E$16/12))</f>
        <v/>
      </c>
      <c r="Q227" s="43" t="str">
        <f aca="false">IF($A227="","",MAX($Q226-(O227-P227),0))</f>
        <v/>
      </c>
      <c r="R227" s="43" t="str">
        <f aca="false">IF($A227="","",IF($T226&lt;=0.005,0,MIN('Debt Snowball Calculator'!$F$17,$T226+S227)+IF('Debt Snowball Calculator'!$H$17=$D227,MIN($C227,MAX($T226-(MIN('Debt Snowball Calculator'!$F$17,$T226+S227)-S227),0)),0)))</f>
        <v/>
      </c>
      <c r="S227" s="43" t="str">
        <f aca="false">IF($A227="","",$T226*('Debt Snowball Calculator'!$E$17/12))</f>
        <v/>
      </c>
      <c r="T227" s="43" t="str">
        <f aca="false">IF($A227="","",MAX($T226-(R227-S227),0))</f>
        <v/>
      </c>
      <c r="U227" s="43" t="str">
        <f aca="false">IF($A227="","",IF($W226&lt;=0.005,0,MIN('Debt Snowball Calculator'!$F$18,$W226+V227)+IF('Debt Snowball Calculator'!$H$18=$D227,MIN($C227,MAX($W226-(MIN('Debt Snowball Calculator'!$F$18,$W226+V227)-V227),0)),0)))</f>
        <v/>
      </c>
      <c r="V227" s="43" t="str">
        <f aca="false">IF($A227="","",$W226*('Debt Snowball Calculator'!$E$18/12))</f>
        <v/>
      </c>
      <c r="W227" s="43" t="str">
        <f aca="false">IF($A227="","",MAX($W226-(U227-V227),0))</f>
        <v/>
      </c>
      <c r="X227" s="43" t="str">
        <f aca="false">IF($A227="","",IF($Z226&lt;=0.005,0,MIN('Debt Snowball Calculator'!$F$19,$Z226+Y227)+IF('Debt Snowball Calculator'!$H$19=$D227,MIN($C227,MAX($Z226-(MIN('Debt Snowball Calculator'!$F$19,$Z226+Y227)-Y227),0)),0)))</f>
        <v/>
      </c>
      <c r="Y227" s="43" t="str">
        <f aca="false">IF($A227="","",$Z226*('Debt Snowball Calculator'!$E$19/12))</f>
        <v/>
      </c>
      <c r="Z227" s="43" t="str">
        <f aca="false">IF($A227="","",MAX($Z226-(X227-Y227),0))</f>
        <v/>
      </c>
      <c r="AA227" s="43" t="str">
        <f aca="false">IF($A227="","",IF($AC226&lt;=0.005,0,MIN('Debt Snowball Calculator'!$F$20,$AC226+AB227)+IF('Debt Snowball Calculator'!$H$20=$D227,MIN($C227,MAX($AC226-(MIN('Debt Snowball Calculator'!$F$20,$AC226+AB227)-AB227),0)),0)))</f>
        <v/>
      </c>
      <c r="AB227" s="43" t="str">
        <f aca="false">IF($A227="","",$AC226*('Debt Snowball Calculator'!$E$20/12))</f>
        <v/>
      </c>
      <c r="AC227" s="43" t="str">
        <f aca="false">IF($A227="","",MAX($AC226-(AA227-AB227),0))</f>
        <v/>
      </c>
      <c r="AD227" s="43" t="str">
        <f aca="false">IF($A227="","",IF($AF226&lt;=0.005,0,MIN('Debt Snowball Calculator'!$F$21,$AF226+AE227)+IF('Debt Snowball Calculator'!$H$21=$D227,MIN($C227,MAX($AF226-(MIN('Debt Snowball Calculator'!$F$21,$AF226+AE227)-AE227),0)),0)))</f>
        <v/>
      </c>
      <c r="AE227" s="43" t="str">
        <f aca="false">IF($A227="","",$AF226*('Debt Snowball Calculator'!$E$21/12))</f>
        <v/>
      </c>
      <c r="AF227" s="43" t="str">
        <f aca="false">IF($A227="","",MAX($AF226-(AD227-AE227),0))</f>
        <v/>
      </c>
      <c r="AG227" s="43" t="str">
        <f aca="false">IF($A227="","",IF($AI226&lt;=0.005,0,MIN('Debt Snowball Calculator'!$F$22,$AI226+AH227)+IF('Debt Snowball Calculator'!$H$22=$D227,MIN($C227,MAX($AI226-(MIN('Debt Snowball Calculator'!$F$22,$AI226+AH227)-AH227),0)),0)))</f>
        <v/>
      </c>
      <c r="AH227" s="43" t="str">
        <f aca="false">IF($A227="","",$AI226*('Debt Snowball Calculator'!$E$22/12))</f>
        <v/>
      </c>
      <c r="AI227" s="43" t="str">
        <f aca="false">IF($A227="","",MAX($AI226-(AG227-AH227),0))</f>
        <v/>
      </c>
      <c r="AJ227" s="43" t="str">
        <f aca="false">IF($A227="","",F227+I227+L227+O227+R227+U227+X227+AA227+AD227+AG227)</f>
        <v/>
      </c>
      <c r="AK227" s="43" t="str">
        <f aca="false">IF($A227="","",G227+J227+M227+P227+S227+V227+Y227+AB227+AE227+AH227)</f>
        <v/>
      </c>
      <c r="AL227" s="43" t="str">
        <f aca="false">IF($A227="","",H227+K227+N227+Q227+T227+W227+Z227+AC227+AF227+AI227)</f>
        <v/>
      </c>
    </row>
    <row r="228" customFormat="false" ht="15" hidden="false" customHeight="false" outlineLevel="0" collapsed="false">
      <c r="A228" s="39" t="str">
        <f aca="false">IF($A227="","",IF(AND(ISNUMBER($AL227),$AL227&gt;0.005),$A227+1,""))</f>
        <v/>
      </c>
      <c r="B228" s="40" t="str">
        <f aca="false">IF($A228="","",EDATE('Debt Snowball Calculator'!$C$8,$A228-1))</f>
        <v/>
      </c>
      <c r="C228" s="44" t="str">
        <f aca="false">IF($A228="","",'Debt Snowball Calculator'!$C$7+IF($H227&lt;=0.005,'Debt Snowball Calculator'!$F$13,0)+IF($K227&lt;=0.005,'Debt Snowball Calculator'!$F$14,0)+IF($N227&lt;=0.005,'Debt Snowball Calculator'!$F$15,0)+IF($Q227&lt;=0.005,'Debt Snowball Calculator'!$F$16,0)+IF($T227&lt;=0.005,'Debt Snowball Calculator'!$F$17,0)+IF($W227&lt;=0.005,'Debt Snowball Calculator'!$F$18,0)+IF($Z227&lt;=0.005,'Debt Snowball Calculator'!$F$19,0)+IF($AC227&lt;=0.005,'Debt Snowball Calculator'!$F$20,0)+IF($AF227&lt;=0.005,'Debt Snowball Calculator'!$F$21,0)+IF($AI227&lt;=0.005,'Debt Snowball Calculator'!$F$22,0))</f>
        <v/>
      </c>
      <c r="D228" s="39" t="str">
        <f aca="false">IF($A228="","",MIN(IF($H227&lt;=0.005,99999,'Debt Snowball Calculator'!$H$13),IF($K227&lt;=0.005,99999,'Debt Snowball Calculator'!$H$14),IF($N227&lt;=0.005,99999,'Debt Snowball Calculator'!$H$15),IF($Q227&lt;=0.005,99999,'Debt Snowball Calculator'!$H$16),IF($T227&lt;=0.005,99999,'Debt Snowball Calculator'!$H$17),IF($W227&lt;=0.005,99999,'Debt Snowball Calculator'!$H$18),IF($Z227&lt;=0.005,99999,'Debt Snowball Calculator'!$H$19),IF($AC227&lt;=0.005,99999,'Debt Snowball Calculator'!$H$20),IF($AF227&lt;=0.005,99999,'Debt Snowball Calculator'!$H$21),IF($AI227&lt;=0.005,99999,'Debt Snowball Calculator'!$H$22)))</f>
        <v/>
      </c>
      <c r="E228" s="17" t="str">
        <f aca="false">IF($A228="","",IF($D228&gt;=99999,"— All Paid Off —",INDEX('Debt Snowball Calculator'!$C$13:$C$22,MATCH($D228,'Debt Snowball Calculator'!$H$13:$H$22,0))))</f>
        <v/>
      </c>
      <c r="F228" s="44" t="str">
        <f aca="false">IF($A228="","",IF($H227&lt;=0.005,0,MIN('Debt Snowball Calculator'!$F$13,$H227+G228)+IF('Debt Snowball Calculator'!$H$13=$D228,MIN($C228,MAX($H227-(MIN('Debt Snowball Calculator'!$F$13,$H227+G228)-G228),0)),0)))</f>
        <v/>
      </c>
      <c r="G228" s="44" t="str">
        <f aca="false">IF($A228="","",$H227*('Debt Snowball Calculator'!$E$13/12))</f>
        <v/>
      </c>
      <c r="H228" s="44" t="str">
        <f aca="false">IF($A228="","",MAX($H227-(F228-G228),0))</f>
        <v/>
      </c>
      <c r="I228" s="44" t="str">
        <f aca="false">IF($A228="","",IF($K227&lt;=0.005,0,MIN('Debt Snowball Calculator'!$F$14,$K227+J228)+IF('Debt Snowball Calculator'!$H$14=$D228,MIN($C228,MAX($K227-(MIN('Debt Snowball Calculator'!$F$14,$K227+J228)-J228),0)),0)))</f>
        <v/>
      </c>
      <c r="J228" s="44" t="str">
        <f aca="false">IF($A228="","",$K227*('Debt Snowball Calculator'!$E$14/12))</f>
        <v/>
      </c>
      <c r="K228" s="44" t="str">
        <f aca="false">IF($A228="","",MAX($K227-(I228-J228),0))</f>
        <v/>
      </c>
      <c r="L228" s="44" t="str">
        <f aca="false">IF($A228="","",IF($N227&lt;=0.005,0,MIN('Debt Snowball Calculator'!$F$15,$N227+M228)+IF('Debt Snowball Calculator'!$H$15=$D228,MIN($C228,MAX($N227-(MIN('Debt Snowball Calculator'!$F$15,$N227+M228)-M228),0)),0)))</f>
        <v/>
      </c>
      <c r="M228" s="44" t="str">
        <f aca="false">IF($A228="","",$N227*('Debt Snowball Calculator'!$E$15/12))</f>
        <v/>
      </c>
      <c r="N228" s="44" t="str">
        <f aca="false">IF($A228="","",MAX($N227-(L228-M228),0))</f>
        <v/>
      </c>
      <c r="O228" s="44" t="str">
        <f aca="false">IF($A228="","",IF($Q227&lt;=0.005,0,MIN('Debt Snowball Calculator'!$F$16,$Q227+P228)+IF('Debt Snowball Calculator'!$H$16=$D228,MIN($C228,MAX($Q227-(MIN('Debt Snowball Calculator'!$F$16,$Q227+P228)-P228),0)),0)))</f>
        <v/>
      </c>
      <c r="P228" s="44" t="str">
        <f aca="false">IF($A228="","",$Q227*('Debt Snowball Calculator'!$E$16/12))</f>
        <v/>
      </c>
      <c r="Q228" s="44" t="str">
        <f aca="false">IF($A228="","",MAX($Q227-(O228-P228),0))</f>
        <v/>
      </c>
      <c r="R228" s="44" t="str">
        <f aca="false">IF($A228="","",IF($T227&lt;=0.005,0,MIN('Debt Snowball Calculator'!$F$17,$T227+S228)+IF('Debt Snowball Calculator'!$H$17=$D228,MIN($C228,MAX($T227-(MIN('Debt Snowball Calculator'!$F$17,$T227+S228)-S228),0)),0)))</f>
        <v/>
      </c>
      <c r="S228" s="44" t="str">
        <f aca="false">IF($A228="","",$T227*('Debt Snowball Calculator'!$E$17/12))</f>
        <v/>
      </c>
      <c r="T228" s="44" t="str">
        <f aca="false">IF($A228="","",MAX($T227-(R228-S228),0))</f>
        <v/>
      </c>
      <c r="U228" s="44" t="str">
        <f aca="false">IF($A228="","",IF($W227&lt;=0.005,0,MIN('Debt Snowball Calculator'!$F$18,$W227+V228)+IF('Debt Snowball Calculator'!$H$18=$D228,MIN($C228,MAX($W227-(MIN('Debt Snowball Calculator'!$F$18,$W227+V228)-V228),0)),0)))</f>
        <v/>
      </c>
      <c r="V228" s="44" t="str">
        <f aca="false">IF($A228="","",$W227*('Debt Snowball Calculator'!$E$18/12))</f>
        <v/>
      </c>
      <c r="W228" s="44" t="str">
        <f aca="false">IF($A228="","",MAX($W227-(U228-V228),0))</f>
        <v/>
      </c>
      <c r="X228" s="44" t="str">
        <f aca="false">IF($A228="","",IF($Z227&lt;=0.005,0,MIN('Debt Snowball Calculator'!$F$19,$Z227+Y228)+IF('Debt Snowball Calculator'!$H$19=$D228,MIN($C228,MAX($Z227-(MIN('Debt Snowball Calculator'!$F$19,$Z227+Y228)-Y228),0)),0)))</f>
        <v/>
      </c>
      <c r="Y228" s="44" t="str">
        <f aca="false">IF($A228="","",$Z227*('Debt Snowball Calculator'!$E$19/12))</f>
        <v/>
      </c>
      <c r="Z228" s="44" t="str">
        <f aca="false">IF($A228="","",MAX($Z227-(X228-Y228),0))</f>
        <v/>
      </c>
      <c r="AA228" s="44" t="str">
        <f aca="false">IF($A228="","",IF($AC227&lt;=0.005,0,MIN('Debt Snowball Calculator'!$F$20,$AC227+AB228)+IF('Debt Snowball Calculator'!$H$20=$D228,MIN($C228,MAX($AC227-(MIN('Debt Snowball Calculator'!$F$20,$AC227+AB228)-AB228),0)),0)))</f>
        <v/>
      </c>
      <c r="AB228" s="44" t="str">
        <f aca="false">IF($A228="","",$AC227*('Debt Snowball Calculator'!$E$20/12))</f>
        <v/>
      </c>
      <c r="AC228" s="44" t="str">
        <f aca="false">IF($A228="","",MAX($AC227-(AA228-AB228),0))</f>
        <v/>
      </c>
      <c r="AD228" s="44" t="str">
        <f aca="false">IF($A228="","",IF($AF227&lt;=0.005,0,MIN('Debt Snowball Calculator'!$F$21,$AF227+AE228)+IF('Debt Snowball Calculator'!$H$21=$D228,MIN($C228,MAX($AF227-(MIN('Debt Snowball Calculator'!$F$21,$AF227+AE228)-AE228),0)),0)))</f>
        <v/>
      </c>
      <c r="AE228" s="44" t="str">
        <f aca="false">IF($A228="","",$AF227*('Debt Snowball Calculator'!$E$21/12))</f>
        <v/>
      </c>
      <c r="AF228" s="44" t="str">
        <f aca="false">IF($A228="","",MAX($AF227-(AD228-AE228),0))</f>
        <v/>
      </c>
      <c r="AG228" s="44" t="str">
        <f aca="false">IF($A228="","",IF($AI227&lt;=0.005,0,MIN('Debt Snowball Calculator'!$F$22,$AI227+AH228)+IF('Debt Snowball Calculator'!$H$22=$D228,MIN($C228,MAX($AI227-(MIN('Debt Snowball Calculator'!$F$22,$AI227+AH228)-AH228),0)),0)))</f>
        <v/>
      </c>
      <c r="AH228" s="44" t="str">
        <f aca="false">IF($A228="","",$AI227*('Debt Snowball Calculator'!$E$22/12))</f>
        <v/>
      </c>
      <c r="AI228" s="44" t="str">
        <f aca="false">IF($A228="","",MAX($AI227-(AG228-AH228),0))</f>
        <v/>
      </c>
      <c r="AJ228" s="44" t="str">
        <f aca="false">IF($A228="","",F228+I228+L228+O228+R228+U228+X228+AA228+AD228+AG228)</f>
        <v/>
      </c>
      <c r="AK228" s="44" t="str">
        <f aca="false">IF($A228="","",G228+J228+M228+P228+S228+V228+Y228+AB228+AE228+AH228)</f>
        <v/>
      </c>
      <c r="AL228" s="44" t="str">
        <f aca="false">IF($A228="","",H228+K228+N228+Q228+T228+W228+Z228+AC228+AF228+AI228)</f>
        <v/>
      </c>
    </row>
    <row r="229" customFormat="false" ht="15" hidden="false" customHeight="false" outlineLevel="0" collapsed="false">
      <c r="A229" s="36" t="str">
        <f aca="false">IF($A228="","",IF(AND(ISNUMBER($AL228),$AL228&gt;0.005),$A228+1,""))</f>
        <v/>
      </c>
      <c r="B229" s="37" t="str">
        <f aca="false">IF($A229="","",EDATE('Debt Snowball Calculator'!$C$8,$A229-1))</f>
        <v/>
      </c>
      <c r="C229" s="43" t="str">
        <f aca="false">IF($A229="","",'Debt Snowball Calculator'!$C$7+IF($H228&lt;=0.005,'Debt Snowball Calculator'!$F$13,0)+IF($K228&lt;=0.005,'Debt Snowball Calculator'!$F$14,0)+IF($N228&lt;=0.005,'Debt Snowball Calculator'!$F$15,0)+IF($Q228&lt;=0.005,'Debt Snowball Calculator'!$F$16,0)+IF($T228&lt;=0.005,'Debt Snowball Calculator'!$F$17,0)+IF($W228&lt;=0.005,'Debt Snowball Calculator'!$F$18,0)+IF($Z228&lt;=0.005,'Debt Snowball Calculator'!$F$19,0)+IF($AC228&lt;=0.005,'Debt Snowball Calculator'!$F$20,0)+IF($AF228&lt;=0.005,'Debt Snowball Calculator'!$F$21,0)+IF($AI228&lt;=0.005,'Debt Snowball Calculator'!$F$22,0))</f>
        <v/>
      </c>
      <c r="D229" s="36" t="str">
        <f aca="false">IF($A229="","",MIN(IF($H228&lt;=0.005,99999,'Debt Snowball Calculator'!$H$13),IF($K228&lt;=0.005,99999,'Debt Snowball Calculator'!$H$14),IF($N228&lt;=0.005,99999,'Debt Snowball Calculator'!$H$15),IF($Q228&lt;=0.005,99999,'Debt Snowball Calculator'!$H$16),IF($T228&lt;=0.005,99999,'Debt Snowball Calculator'!$H$17),IF($W228&lt;=0.005,99999,'Debt Snowball Calculator'!$H$18),IF($Z228&lt;=0.005,99999,'Debt Snowball Calculator'!$H$19),IF($AC228&lt;=0.005,99999,'Debt Snowball Calculator'!$H$20),IF($AF228&lt;=0.005,99999,'Debt Snowball Calculator'!$H$21),IF($AI228&lt;=0.005,99999,'Debt Snowball Calculator'!$H$22)))</f>
        <v/>
      </c>
      <c r="E229" s="10" t="str">
        <f aca="false">IF($A229="","",IF($D229&gt;=99999,"— All Paid Off —",INDEX('Debt Snowball Calculator'!$C$13:$C$22,MATCH($D229,'Debt Snowball Calculator'!$H$13:$H$22,0))))</f>
        <v/>
      </c>
      <c r="F229" s="43" t="str">
        <f aca="false">IF($A229="","",IF($H228&lt;=0.005,0,MIN('Debt Snowball Calculator'!$F$13,$H228+G229)+IF('Debt Snowball Calculator'!$H$13=$D229,MIN($C229,MAX($H228-(MIN('Debt Snowball Calculator'!$F$13,$H228+G229)-G229),0)),0)))</f>
        <v/>
      </c>
      <c r="G229" s="43" t="str">
        <f aca="false">IF($A229="","",$H228*('Debt Snowball Calculator'!$E$13/12))</f>
        <v/>
      </c>
      <c r="H229" s="43" t="str">
        <f aca="false">IF($A229="","",MAX($H228-(F229-G229),0))</f>
        <v/>
      </c>
      <c r="I229" s="43" t="str">
        <f aca="false">IF($A229="","",IF($K228&lt;=0.005,0,MIN('Debt Snowball Calculator'!$F$14,$K228+J229)+IF('Debt Snowball Calculator'!$H$14=$D229,MIN($C229,MAX($K228-(MIN('Debt Snowball Calculator'!$F$14,$K228+J229)-J229),0)),0)))</f>
        <v/>
      </c>
      <c r="J229" s="43" t="str">
        <f aca="false">IF($A229="","",$K228*('Debt Snowball Calculator'!$E$14/12))</f>
        <v/>
      </c>
      <c r="K229" s="43" t="str">
        <f aca="false">IF($A229="","",MAX($K228-(I229-J229),0))</f>
        <v/>
      </c>
      <c r="L229" s="43" t="str">
        <f aca="false">IF($A229="","",IF($N228&lt;=0.005,0,MIN('Debt Snowball Calculator'!$F$15,$N228+M229)+IF('Debt Snowball Calculator'!$H$15=$D229,MIN($C229,MAX($N228-(MIN('Debt Snowball Calculator'!$F$15,$N228+M229)-M229),0)),0)))</f>
        <v/>
      </c>
      <c r="M229" s="43" t="str">
        <f aca="false">IF($A229="","",$N228*('Debt Snowball Calculator'!$E$15/12))</f>
        <v/>
      </c>
      <c r="N229" s="43" t="str">
        <f aca="false">IF($A229="","",MAX($N228-(L229-M229),0))</f>
        <v/>
      </c>
      <c r="O229" s="43" t="str">
        <f aca="false">IF($A229="","",IF($Q228&lt;=0.005,0,MIN('Debt Snowball Calculator'!$F$16,$Q228+P229)+IF('Debt Snowball Calculator'!$H$16=$D229,MIN($C229,MAX($Q228-(MIN('Debt Snowball Calculator'!$F$16,$Q228+P229)-P229),0)),0)))</f>
        <v/>
      </c>
      <c r="P229" s="43" t="str">
        <f aca="false">IF($A229="","",$Q228*('Debt Snowball Calculator'!$E$16/12))</f>
        <v/>
      </c>
      <c r="Q229" s="43" t="str">
        <f aca="false">IF($A229="","",MAX($Q228-(O229-P229),0))</f>
        <v/>
      </c>
      <c r="R229" s="43" t="str">
        <f aca="false">IF($A229="","",IF($T228&lt;=0.005,0,MIN('Debt Snowball Calculator'!$F$17,$T228+S229)+IF('Debt Snowball Calculator'!$H$17=$D229,MIN($C229,MAX($T228-(MIN('Debt Snowball Calculator'!$F$17,$T228+S229)-S229),0)),0)))</f>
        <v/>
      </c>
      <c r="S229" s="43" t="str">
        <f aca="false">IF($A229="","",$T228*('Debt Snowball Calculator'!$E$17/12))</f>
        <v/>
      </c>
      <c r="T229" s="43" t="str">
        <f aca="false">IF($A229="","",MAX($T228-(R229-S229),0))</f>
        <v/>
      </c>
      <c r="U229" s="43" t="str">
        <f aca="false">IF($A229="","",IF($W228&lt;=0.005,0,MIN('Debt Snowball Calculator'!$F$18,$W228+V229)+IF('Debt Snowball Calculator'!$H$18=$D229,MIN($C229,MAX($W228-(MIN('Debt Snowball Calculator'!$F$18,$W228+V229)-V229),0)),0)))</f>
        <v/>
      </c>
      <c r="V229" s="43" t="str">
        <f aca="false">IF($A229="","",$W228*('Debt Snowball Calculator'!$E$18/12))</f>
        <v/>
      </c>
      <c r="W229" s="43" t="str">
        <f aca="false">IF($A229="","",MAX($W228-(U229-V229),0))</f>
        <v/>
      </c>
      <c r="X229" s="43" t="str">
        <f aca="false">IF($A229="","",IF($Z228&lt;=0.005,0,MIN('Debt Snowball Calculator'!$F$19,$Z228+Y229)+IF('Debt Snowball Calculator'!$H$19=$D229,MIN($C229,MAX($Z228-(MIN('Debt Snowball Calculator'!$F$19,$Z228+Y229)-Y229),0)),0)))</f>
        <v/>
      </c>
      <c r="Y229" s="43" t="str">
        <f aca="false">IF($A229="","",$Z228*('Debt Snowball Calculator'!$E$19/12))</f>
        <v/>
      </c>
      <c r="Z229" s="43" t="str">
        <f aca="false">IF($A229="","",MAX($Z228-(X229-Y229),0))</f>
        <v/>
      </c>
      <c r="AA229" s="43" t="str">
        <f aca="false">IF($A229="","",IF($AC228&lt;=0.005,0,MIN('Debt Snowball Calculator'!$F$20,$AC228+AB229)+IF('Debt Snowball Calculator'!$H$20=$D229,MIN($C229,MAX($AC228-(MIN('Debt Snowball Calculator'!$F$20,$AC228+AB229)-AB229),0)),0)))</f>
        <v/>
      </c>
      <c r="AB229" s="43" t="str">
        <f aca="false">IF($A229="","",$AC228*('Debt Snowball Calculator'!$E$20/12))</f>
        <v/>
      </c>
      <c r="AC229" s="43" t="str">
        <f aca="false">IF($A229="","",MAX($AC228-(AA229-AB229),0))</f>
        <v/>
      </c>
      <c r="AD229" s="43" t="str">
        <f aca="false">IF($A229="","",IF($AF228&lt;=0.005,0,MIN('Debt Snowball Calculator'!$F$21,$AF228+AE229)+IF('Debt Snowball Calculator'!$H$21=$D229,MIN($C229,MAX($AF228-(MIN('Debt Snowball Calculator'!$F$21,$AF228+AE229)-AE229),0)),0)))</f>
        <v/>
      </c>
      <c r="AE229" s="43" t="str">
        <f aca="false">IF($A229="","",$AF228*('Debt Snowball Calculator'!$E$21/12))</f>
        <v/>
      </c>
      <c r="AF229" s="43" t="str">
        <f aca="false">IF($A229="","",MAX($AF228-(AD229-AE229),0))</f>
        <v/>
      </c>
      <c r="AG229" s="43" t="str">
        <f aca="false">IF($A229="","",IF($AI228&lt;=0.005,0,MIN('Debt Snowball Calculator'!$F$22,$AI228+AH229)+IF('Debt Snowball Calculator'!$H$22=$D229,MIN($C229,MAX($AI228-(MIN('Debt Snowball Calculator'!$F$22,$AI228+AH229)-AH229),0)),0)))</f>
        <v/>
      </c>
      <c r="AH229" s="43" t="str">
        <f aca="false">IF($A229="","",$AI228*('Debt Snowball Calculator'!$E$22/12))</f>
        <v/>
      </c>
      <c r="AI229" s="43" t="str">
        <f aca="false">IF($A229="","",MAX($AI228-(AG229-AH229),0))</f>
        <v/>
      </c>
      <c r="AJ229" s="43" t="str">
        <f aca="false">IF($A229="","",F229+I229+L229+O229+R229+U229+X229+AA229+AD229+AG229)</f>
        <v/>
      </c>
      <c r="AK229" s="43" t="str">
        <f aca="false">IF($A229="","",G229+J229+M229+P229+S229+V229+Y229+AB229+AE229+AH229)</f>
        <v/>
      </c>
      <c r="AL229" s="43" t="str">
        <f aca="false">IF($A229="","",H229+K229+N229+Q229+T229+W229+Z229+AC229+AF229+AI229)</f>
        <v/>
      </c>
    </row>
    <row r="230" customFormat="false" ht="15" hidden="false" customHeight="false" outlineLevel="0" collapsed="false">
      <c r="A230" s="39" t="str">
        <f aca="false">IF($A229="","",IF(AND(ISNUMBER($AL229),$AL229&gt;0.005),$A229+1,""))</f>
        <v/>
      </c>
      <c r="B230" s="40" t="str">
        <f aca="false">IF($A230="","",EDATE('Debt Snowball Calculator'!$C$8,$A230-1))</f>
        <v/>
      </c>
      <c r="C230" s="44" t="str">
        <f aca="false">IF($A230="","",'Debt Snowball Calculator'!$C$7+IF($H229&lt;=0.005,'Debt Snowball Calculator'!$F$13,0)+IF($K229&lt;=0.005,'Debt Snowball Calculator'!$F$14,0)+IF($N229&lt;=0.005,'Debt Snowball Calculator'!$F$15,0)+IF($Q229&lt;=0.005,'Debt Snowball Calculator'!$F$16,0)+IF($T229&lt;=0.005,'Debt Snowball Calculator'!$F$17,0)+IF($W229&lt;=0.005,'Debt Snowball Calculator'!$F$18,0)+IF($Z229&lt;=0.005,'Debt Snowball Calculator'!$F$19,0)+IF($AC229&lt;=0.005,'Debt Snowball Calculator'!$F$20,0)+IF($AF229&lt;=0.005,'Debt Snowball Calculator'!$F$21,0)+IF($AI229&lt;=0.005,'Debt Snowball Calculator'!$F$22,0))</f>
        <v/>
      </c>
      <c r="D230" s="39" t="str">
        <f aca="false">IF($A230="","",MIN(IF($H229&lt;=0.005,99999,'Debt Snowball Calculator'!$H$13),IF($K229&lt;=0.005,99999,'Debt Snowball Calculator'!$H$14),IF($N229&lt;=0.005,99999,'Debt Snowball Calculator'!$H$15),IF($Q229&lt;=0.005,99999,'Debt Snowball Calculator'!$H$16),IF($T229&lt;=0.005,99999,'Debt Snowball Calculator'!$H$17),IF($W229&lt;=0.005,99999,'Debt Snowball Calculator'!$H$18),IF($Z229&lt;=0.005,99999,'Debt Snowball Calculator'!$H$19),IF($AC229&lt;=0.005,99999,'Debt Snowball Calculator'!$H$20),IF($AF229&lt;=0.005,99999,'Debt Snowball Calculator'!$H$21),IF($AI229&lt;=0.005,99999,'Debt Snowball Calculator'!$H$22)))</f>
        <v/>
      </c>
      <c r="E230" s="17" t="str">
        <f aca="false">IF($A230="","",IF($D230&gt;=99999,"— All Paid Off —",INDEX('Debt Snowball Calculator'!$C$13:$C$22,MATCH($D230,'Debt Snowball Calculator'!$H$13:$H$22,0))))</f>
        <v/>
      </c>
      <c r="F230" s="44" t="str">
        <f aca="false">IF($A230="","",IF($H229&lt;=0.005,0,MIN('Debt Snowball Calculator'!$F$13,$H229+G230)+IF('Debt Snowball Calculator'!$H$13=$D230,MIN($C230,MAX($H229-(MIN('Debt Snowball Calculator'!$F$13,$H229+G230)-G230),0)),0)))</f>
        <v/>
      </c>
      <c r="G230" s="44" t="str">
        <f aca="false">IF($A230="","",$H229*('Debt Snowball Calculator'!$E$13/12))</f>
        <v/>
      </c>
      <c r="H230" s="44" t="str">
        <f aca="false">IF($A230="","",MAX($H229-(F230-G230),0))</f>
        <v/>
      </c>
      <c r="I230" s="44" t="str">
        <f aca="false">IF($A230="","",IF($K229&lt;=0.005,0,MIN('Debt Snowball Calculator'!$F$14,$K229+J230)+IF('Debt Snowball Calculator'!$H$14=$D230,MIN($C230,MAX($K229-(MIN('Debt Snowball Calculator'!$F$14,$K229+J230)-J230),0)),0)))</f>
        <v/>
      </c>
      <c r="J230" s="44" t="str">
        <f aca="false">IF($A230="","",$K229*('Debt Snowball Calculator'!$E$14/12))</f>
        <v/>
      </c>
      <c r="K230" s="44" t="str">
        <f aca="false">IF($A230="","",MAX($K229-(I230-J230),0))</f>
        <v/>
      </c>
      <c r="L230" s="44" t="str">
        <f aca="false">IF($A230="","",IF($N229&lt;=0.005,0,MIN('Debt Snowball Calculator'!$F$15,$N229+M230)+IF('Debt Snowball Calculator'!$H$15=$D230,MIN($C230,MAX($N229-(MIN('Debt Snowball Calculator'!$F$15,$N229+M230)-M230),0)),0)))</f>
        <v/>
      </c>
      <c r="M230" s="44" t="str">
        <f aca="false">IF($A230="","",$N229*('Debt Snowball Calculator'!$E$15/12))</f>
        <v/>
      </c>
      <c r="N230" s="44" t="str">
        <f aca="false">IF($A230="","",MAX($N229-(L230-M230),0))</f>
        <v/>
      </c>
      <c r="O230" s="44" t="str">
        <f aca="false">IF($A230="","",IF($Q229&lt;=0.005,0,MIN('Debt Snowball Calculator'!$F$16,$Q229+P230)+IF('Debt Snowball Calculator'!$H$16=$D230,MIN($C230,MAX($Q229-(MIN('Debt Snowball Calculator'!$F$16,$Q229+P230)-P230),0)),0)))</f>
        <v/>
      </c>
      <c r="P230" s="44" t="str">
        <f aca="false">IF($A230="","",$Q229*('Debt Snowball Calculator'!$E$16/12))</f>
        <v/>
      </c>
      <c r="Q230" s="44" t="str">
        <f aca="false">IF($A230="","",MAX($Q229-(O230-P230),0))</f>
        <v/>
      </c>
      <c r="R230" s="44" t="str">
        <f aca="false">IF($A230="","",IF($T229&lt;=0.005,0,MIN('Debt Snowball Calculator'!$F$17,$T229+S230)+IF('Debt Snowball Calculator'!$H$17=$D230,MIN($C230,MAX($T229-(MIN('Debt Snowball Calculator'!$F$17,$T229+S230)-S230),0)),0)))</f>
        <v/>
      </c>
      <c r="S230" s="44" t="str">
        <f aca="false">IF($A230="","",$T229*('Debt Snowball Calculator'!$E$17/12))</f>
        <v/>
      </c>
      <c r="T230" s="44" t="str">
        <f aca="false">IF($A230="","",MAX($T229-(R230-S230),0))</f>
        <v/>
      </c>
      <c r="U230" s="44" t="str">
        <f aca="false">IF($A230="","",IF($W229&lt;=0.005,0,MIN('Debt Snowball Calculator'!$F$18,$W229+V230)+IF('Debt Snowball Calculator'!$H$18=$D230,MIN($C230,MAX($W229-(MIN('Debt Snowball Calculator'!$F$18,$W229+V230)-V230),0)),0)))</f>
        <v/>
      </c>
      <c r="V230" s="44" t="str">
        <f aca="false">IF($A230="","",$W229*('Debt Snowball Calculator'!$E$18/12))</f>
        <v/>
      </c>
      <c r="W230" s="44" t="str">
        <f aca="false">IF($A230="","",MAX($W229-(U230-V230),0))</f>
        <v/>
      </c>
      <c r="X230" s="44" t="str">
        <f aca="false">IF($A230="","",IF($Z229&lt;=0.005,0,MIN('Debt Snowball Calculator'!$F$19,$Z229+Y230)+IF('Debt Snowball Calculator'!$H$19=$D230,MIN($C230,MAX($Z229-(MIN('Debt Snowball Calculator'!$F$19,$Z229+Y230)-Y230),0)),0)))</f>
        <v/>
      </c>
      <c r="Y230" s="44" t="str">
        <f aca="false">IF($A230="","",$Z229*('Debt Snowball Calculator'!$E$19/12))</f>
        <v/>
      </c>
      <c r="Z230" s="44" t="str">
        <f aca="false">IF($A230="","",MAX($Z229-(X230-Y230),0))</f>
        <v/>
      </c>
      <c r="AA230" s="44" t="str">
        <f aca="false">IF($A230="","",IF($AC229&lt;=0.005,0,MIN('Debt Snowball Calculator'!$F$20,$AC229+AB230)+IF('Debt Snowball Calculator'!$H$20=$D230,MIN($C230,MAX($AC229-(MIN('Debt Snowball Calculator'!$F$20,$AC229+AB230)-AB230),0)),0)))</f>
        <v/>
      </c>
      <c r="AB230" s="44" t="str">
        <f aca="false">IF($A230="","",$AC229*('Debt Snowball Calculator'!$E$20/12))</f>
        <v/>
      </c>
      <c r="AC230" s="44" t="str">
        <f aca="false">IF($A230="","",MAX($AC229-(AA230-AB230),0))</f>
        <v/>
      </c>
      <c r="AD230" s="44" t="str">
        <f aca="false">IF($A230="","",IF($AF229&lt;=0.005,0,MIN('Debt Snowball Calculator'!$F$21,$AF229+AE230)+IF('Debt Snowball Calculator'!$H$21=$D230,MIN($C230,MAX($AF229-(MIN('Debt Snowball Calculator'!$F$21,$AF229+AE230)-AE230),0)),0)))</f>
        <v/>
      </c>
      <c r="AE230" s="44" t="str">
        <f aca="false">IF($A230="","",$AF229*('Debt Snowball Calculator'!$E$21/12))</f>
        <v/>
      </c>
      <c r="AF230" s="44" t="str">
        <f aca="false">IF($A230="","",MAX($AF229-(AD230-AE230),0))</f>
        <v/>
      </c>
      <c r="AG230" s="44" t="str">
        <f aca="false">IF($A230="","",IF($AI229&lt;=0.005,0,MIN('Debt Snowball Calculator'!$F$22,$AI229+AH230)+IF('Debt Snowball Calculator'!$H$22=$D230,MIN($C230,MAX($AI229-(MIN('Debt Snowball Calculator'!$F$22,$AI229+AH230)-AH230),0)),0)))</f>
        <v/>
      </c>
      <c r="AH230" s="44" t="str">
        <f aca="false">IF($A230="","",$AI229*('Debt Snowball Calculator'!$E$22/12))</f>
        <v/>
      </c>
      <c r="AI230" s="44" t="str">
        <f aca="false">IF($A230="","",MAX($AI229-(AG230-AH230),0))</f>
        <v/>
      </c>
      <c r="AJ230" s="44" t="str">
        <f aca="false">IF($A230="","",F230+I230+L230+O230+R230+U230+X230+AA230+AD230+AG230)</f>
        <v/>
      </c>
      <c r="AK230" s="44" t="str">
        <f aca="false">IF($A230="","",G230+J230+M230+P230+S230+V230+Y230+AB230+AE230+AH230)</f>
        <v/>
      </c>
      <c r="AL230" s="44" t="str">
        <f aca="false">IF($A230="","",H230+K230+N230+Q230+T230+W230+Z230+AC230+AF230+AI230)</f>
        <v/>
      </c>
    </row>
    <row r="231" customFormat="false" ht="15" hidden="false" customHeight="false" outlineLevel="0" collapsed="false">
      <c r="A231" s="36" t="str">
        <f aca="false">IF($A230="","",IF(AND(ISNUMBER($AL230),$AL230&gt;0.005),$A230+1,""))</f>
        <v/>
      </c>
      <c r="B231" s="37" t="str">
        <f aca="false">IF($A231="","",EDATE('Debt Snowball Calculator'!$C$8,$A231-1))</f>
        <v/>
      </c>
      <c r="C231" s="43" t="str">
        <f aca="false">IF($A231="","",'Debt Snowball Calculator'!$C$7+IF($H230&lt;=0.005,'Debt Snowball Calculator'!$F$13,0)+IF($K230&lt;=0.005,'Debt Snowball Calculator'!$F$14,0)+IF($N230&lt;=0.005,'Debt Snowball Calculator'!$F$15,0)+IF($Q230&lt;=0.005,'Debt Snowball Calculator'!$F$16,0)+IF($T230&lt;=0.005,'Debt Snowball Calculator'!$F$17,0)+IF($W230&lt;=0.005,'Debt Snowball Calculator'!$F$18,0)+IF($Z230&lt;=0.005,'Debt Snowball Calculator'!$F$19,0)+IF($AC230&lt;=0.005,'Debt Snowball Calculator'!$F$20,0)+IF($AF230&lt;=0.005,'Debt Snowball Calculator'!$F$21,0)+IF($AI230&lt;=0.005,'Debt Snowball Calculator'!$F$22,0))</f>
        <v/>
      </c>
      <c r="D231" s="36" t="str">
        <f aca="false">IF($A231="","",MIN(IF($H230&lt;=0.005,99999,'Debt Snowball Calculator'!$H$13),IF($K230&lt;=0.005,99999,'Debt Snowball Calculator'!$H$14),IF($N230&lt;=0.005,99999,'Debt Snowball Calculator'!$H$15),IF($Q230&lt;=0.005,99999,'Debt Snowball Calculator'!$H$16),IF($T230&lt;=0.005,99999,'Debt Snowball Calculator'!$H$17),IF($W230&lt;=0.005,99999,'Debt Snowball Calculator'!$H$18),IF($Z230&lt;=0.005,99999,'Debt Snowball Calculator'!$H$19),IF($AC230&lt;=0.005,99999,'Debt Snowball Calculator'!$H$20),IF($AF230&lt;=0.005,99999,'Debt Snowball Calculator'!$H$21),IF($AI230&lt;=0.005,99999,'Debt Snowball Calculator'!$H$22)))</f>
        <v/>
      </c>
      <c r="E231" s="10" t="str">
        <f aca="false">IF($A231="","",IF($D231&gt;=99999,"— All Paid Off —",INDEX('Debt Snowball Calculator'!$C$13:$C$22,MATCH($D231,'Debt Snowball Calculator'!$H$13:$H$22,0))))</f>
        <v/>
      </c>
      <c r="F231" s="43" t="str">
        <f aca="false">IF($A231="","",IF($H230&lt;=0.005,0,MIN('Debt Snowball Calculator'!$F$13,$H230+G231)+IF('Debt Snowball Calculator'!$H$13=$D231,MIN($C231,MAX($H230-(MIN('Debt Snowball Calculator'!$F$13,$H230+G231)-G231),0)),0)))</f>
        <v/>
      </c>
      <c r="G231" s="43" t="str">
        <f aca="false">IF($A231="","",$H230*('Debt Snowball Calculator'!$E$13/12))</f>
        <v/>
      </c>
      <c r="H231" s="43" t="str">
        <f aca="false">IF($A231="","",MAX($H230-(F231-G231),0))</f>
        <v/>
      </c>
      <c r="I231" s="43" t="str">
        <f aca="false">IF($A231="","",IF($K230&lt;=0.005,0,MIN('Debt Snowball Calculator'!$F$14,$K230+J231)+IF('Debt Snowball Calculator'!$H$14=$D231,MIN($C231,MAX($K230-(MIN('Debt Snowball Calculator'!$F$14,$K230+J231)-J231),0)),0)))</f>
        <v/>
      </c>
      <c r="J231" s="43" t="str">
        <f aca="false">IF($A231="","",$K230*('Debt Snowball Calculator'!$E$14/12))</f>
        <v/>
      </c>
      <c r="K231" s="43" t="str">
        <f aca="false">IF($A231="","",MAX($K230-(I231-J231),0))</f>
        <v/>
      </c>
      <c r="L231" s="43" t="str">
        <f aca="false">IF($A231="","",IF($N230&lt;=0.005,0,MIN('Debt Snowball Calculator'!$F$15,$N230+M231)+IF('Debt Snowball Calculator'!$H$15=$D231,MIN($C231,MAX($N230-(MIN('Debt Snowball Calculator'!$F$15,$N230+M231)-M231),0)),0)))</f>
        <v/>
      </c>
      <c r="M231" s="43" t="str">
        <f aca="false">IF($A231="","",$N230*('Debt Snowball Calculator'!$E$15/12))</f>
        <v/>
      </c>
      <c r="N231" s="43" t="str">
        <f aca="false">IF($A231="","",MAX($N230-(L231-M231),0))</f>
        <v/>
      </c>
      <c r="O231" s="43" t="str">
        <f aca="false">IF($A231="","",IF($Q230&lt;=0.005,0,MIN('Debt Snowball Calculator'!$F$16,$Q230+P231)+IF('Debt Snowball Calculator'!$H$16=$D231,MIN($C231,MAX($Q230-(MIN('Debt Snowball Calculator'!$F$16,$Q230+P231)-P231),0)),0)))</f>
        <v/>
      </c>
      <c r="P231" s="43" t="str">
        <f aca="false">IF($A231="","",$Q230*('Debt Snowball Calculator'!$E$16/12))</f>
        <v/>
      </c>
      <c r="Q231" s="43" t="str">
        <f aca="false">IF($A231="","",MAX($Q230-(O231-P231),0))</f>
        <v/>
      </c>
      <c r="R231" s="43" t="str">
        <f aca="false">IF($A231="","",IF($T230&lt;=0.005,0,MIN('Debt Snowball Calculator'!$F$17,$T230+S231)+IF('Debt Snowball Calculator'!$H$17=$D231,MIN($C231,MAX($T230-(MIN('Debt Snowball Calculator'!$F$17,$T230+S231)-S231),0)),0)))</f>
        <v/>
      </c>
      <c r="S231" s="43" t="str">
        <f aca="false">IF($A231="","",$T230*('Debt Snowball Calculator'!$E$17/12))</f>
        <v/>
      </c>
      <c r="T231" s="43" t="str">
        <f aca="false">IF($A231="","",MAX($T230-(R231-S231),0))</f>
        <v/>
      </c>
      <c r="U231" s="43" t="str">
        <f aca="false">IF($A231="","",IF($W230&lt;=0.005,0,MIN('Debt Snowball Calculator'!$F$18,$W230+V231)+IF('Debt Snowball Calculator'!$H$18=$D231,MIN($C231,MAX($W230-(MIN('Debt Snowball Calculator'!$F$18,$W230+V231)-V231),0)),0)))</f>
        <v/>
      </c>
      <c r="V231" s="43" t="str">
        <f aca="false">IF($A231="","",$W230*('Debt Snowball Calculator'!$E$18/12))</f>
        <v/>
      </c>
      <c r="W231" s="43" t="str">
        <f aca="false">IF($A231="","",MAX($W230-(U231-V231),0))</f>
        <v/>
      </c>
      <c r="X231" s="43" t="str">
        <f aca="false">IF($A231="","",IF($Z230&lt;=0.005,0,MIN('Debt Snowball Calculator'!$F$19,$Z230+Y231)+IF('Debt Snowball Calculator'!$H$19=$D231,MIN($C231,MAX($Z230-(MIN('Debt Snowball Calculator'!$F$19,$Z230+Y231)-Y231),0)),0)))</f>
        <v/>
      </c>
      <c r="Y231" s="43" t="str">
        <f aca="false">IF($A231="","",$Z230*('Debt Snowball Calculator'!$E$19/12))</f>
        <v/>
      </c>
      <c r="Z231" s="43" t="str">
        <f aca="false">IF($A231="","",MAX($Z230-(X231-Y231),0))</f>
        <v/>
      </c>
      <c r="AA231" s="43" t="str">
        <f aca="false">IF($A231="","",IF($AC230&lt;=0.005,0,MIN('Debt Snowball Calculator'!$F$20,$AC230+AB231)+IF('Debt Snowball Calculator'!$H$20=$D231,MIN($C231,MAX($AC230-(MIN('Debt Snowball Calculator'!$F$20,$AC230+AB231)-AB231),0)),0)))</f>
        <v/>
      </c>
      <c r="AB231" s="43" t="str">
        <f aca="false">IF($A231="","",$AC230*('Debt Snowball Calculator'!$E$20/12))</f>
        <v/>
      </c>
      <c r="AC231" s="43" t="str">
        <f aca="false">IF($A231="","",MAX($AC230-(AA231-AB231),0))</f>
        <v/>
      </c>
      <c r="AD231" s="43" t="str">
        <f aca="false">IF($A231="","",IF($AF230&lt;=0.005,0,MIN('Debt Snowball Calculator'!$F$21,$AF230+AE231)+IF('Debt Snowball Calculator'!$H$21=$D231,MIN($C231,MAX($AF230-(MIN('Debt Snowball Calculator'!$F$21,$AF230+AE231)-AE231),0)),0)))</f>
        <v/>
      </c>
      <c r="AE231" s="43" t="str">
        <f aca="false">IF($A231="","",$AF230*('Debt Snowball Calculator'!$E$21/12))</f>
        <v/>
      </c>
      <c r="AF231" s="43" t="str">
        <f aca="false">IF($A231="","",MAX($AF230-(AD231-AE231),0))</f>
        <v/>
      </c>
      <c r="AG231" s="43" t="str">
        <f aca="false">IF($A231="","",IF($AI230&lt;=0.005,0,MIN('Debt Snowball Calculator'!$F$22,$AI230+AH231)+IF('Debt Snowball Calculator'!$H$22=$D231,MIN($C231,MAX($AI230-(MIN('Debt Snowball Calculator'!$F$22,$AI230+AH231)-AH231),0)),0)))</f>
        <v/>
      </c>
      <c r="AH231" s="43" t="str">
        <f aca="false">IF($A231="","",$AI230*('Debt Snowball Calculator'!$E$22/12))</f>
        <v/>
      </c>
      <c r="AI231" s="43" t="str">
        <f aca="false">IF($A231="","",MAX($AI230-(AG231-AH231),0))</f>
        <v/>
      </c>
      <c r="AJ231" s="43" t="str">
        <f aca="false">IF($A231="","",F231+I231+L231+O231+R231+U231+X231+AA231+AD231+AG231)</f>
        <v/>
      </c>
      <c r="AK231" s="43" t="str">
        <f aca="false">IF($A231="","",G231+J231+M231+P231+S231+V231+Y231+AB231+AE231+AH231)</f>
        <v/>
      </c>
      <c r="AL231" s="43" t="str">
        <f aca="false">IF($A231="","",H231+K231+N231+Q231+T231+W231+Z231+AC231+AF231+AI231)</f>
        <v/>
      </c>
    </row>
    <row r="232" customFormat="false" ht="15" hidden="false" customHeight="false" outlineLevel="0" collapsed="false">
      <c r="A232" s="39" t="str">
        <f aca="false">IF($A231="","",IF(AND(ISNUMBER($AL231),$AL231&gt;0.005),$A231+1,""))</f>
        <v/>
      </c>
      <c r="B232" s="40" t="str">
        <f aca="false">IF($A232="","",EDATE('Debt Snowball Calculator'!$C$8,$A232-1))</f>
        <v/>
      </c>
      <c r="C232" s="44" t="str">
        <f aca="false">IF($A232="","",'Debt Snowball Calculator'!$C$7+IF($H231&lt;=0.005,'Debt Snowball Calculator'!$F$13,0)+IF($K231&lt;=0.005,'Debt Snowball Calculator'!$F$14,0)+IF($N231&lt;=0.005,'Debt Snowball Calculator'!$F$15,0)+IF($Q231&lt;=0.005,'Debt Snowball Calculator'!$F$16,0)+IF($T231&lt;=0.005,'Debt Snowball Calculator'!$F$17,0)+IF($W231&lt;=0.005,'Debt Snowball Calculator'!$F$18,0)+IF($Z231&lt;=0.005,'Debt Snowball Calculator'!$F$19,0)+IF($AC231&lt;=0.005,'Debt Snowball Calculator'!$F$20,0)+IF($AF231&lt;=0.005,'Debt Snowball Calculator'!$F$21,0)+IF($AI231&lt;=0.005,'Debt Snowball Calculator'!$F$22,0))</f>
        <v/>
      </c>
      <c r="D232" s="39" t="str">
        <f aca="false">IF($A232="","",MIN(IF($H231&lt;=0.005,99999,'Debt Snowball Calculator'!$H$13),IF($K231&lt;=0.005,99999,'Debt Snowball Calculator'!$H$14),IF($N231&lt;=0.005,99999,'Debt Snowball Calculator'!$H$15),IF($Q231&lt;=0.005,99999,'Debt Snowball Calculator'!$H$16),IF($T231&lt;=0.005,99999,'Debt Snowball Calculator'!$H$17),IF($W231&lt;=0.005,99999,'Debt Snowball Calculator'!$H$18),IF($Z231&lt;=0.005,99999,'Debt Snowball Calculator'!$H$19),IF($AC231&lt;=0.005,99999,'Debt Snowball Calculator'!$H$20),IF($AF231&lt;=0.005,99999,'Debt Snowball Calculator'!$H$21),IF($AI231&lt;=0.005,99999,'Debt Snowball Calculator'!$H$22)))</f>
        <v/>
      </c>
      <c r="E232" s="17" t="str">
        <f aca="false">IF($A232="","",IF($D232&gt;=99999,"— All Paid Off —",INDEX('Debt Snowball Calculator'!$C$13:$C$22,MATCH($D232,'Debt Snowball Calculator'!$H$13:$H$22,0))))</f>
        <v/>
      </c>
      <c r="F232" s="44" t="str">
        <f aca="false">IF($A232="","",IF($H231&lt;=0.005,0,MIN('Debt Snowball Calculator'!$F$13,$H231+G232)+IF('Debt Snowball Calculator'!$H$13=$D232,MIN($C232,MAX($H231-(MIN('Debt Snowball Calculator'!$F$13,$H231+G232)-G232),0)),0)))</f>
        <v/>
      </c>
      <c r="G232" s="44" t="str">
        <f aca="false">IF($A232="","",$H231*('Debt Snowball Calculator'!$E$13/12))</f>
        <v/>
      </c>
      <c r="H232" s="44" t="str">
        <f aca="false">IF($A232="","",MAX($H231-(F232-G232),0))</f>
        <v/>
      </c>
      <c r="I232" s="44" t="str">
        <f aca="false">IF($A232="","",IF($K231&lt;=0.005,0,MIN('Debt Snowball Calculator'!$F$14,$K231+J232)+IF('Debt Snowball Calculator'!$H$14=$D232,MIN($C232,MAX($K231-(MIN('Debt Snowball Calculator'!$F$14,$K231+J232)-J232),0)),0)))</f>
        <v/>
      </c>
      <c r="J232" s="44" t="str">
        <f aca="false">IF($A232="","",$K231*('Debt Snowball Calculator'!$E$14/12))</f>
        <v/>
      </c>
      <c r="K232" s="44" t="str">
        <f aca="false">IF($A232="","",MAX($K231-(I232-J232),0))</f>
        <v/>
      </c>
      <c r="L232" s="44" t="str">
        <f aca="false">IF($A232="","",IF($N231&lt;=0.005,0,MIN('Debt Snowball Calculator'!$F$15,$N231+M232)+IF('Debt Snowball Calculator'!$H$15=$D232,MIN($C232,MAX($N231-(MIN('Debt Snowball Calculator'!$F$15,$N231+M232)-M232),0)),0)))</f>
        <v/>
      </c>
      <c r="M232" s="44" t="str">
        <f aca="false">IF($A232="","",$N231*('Debt Snowball Calculator'!$E$15/12))</f>
        <v/>
      </c>
      <c r="N232" s="44" t="str">
        <f aca="false">IF($A232="","",MAX($N231-(L232-M232),0))</f>
        <v/>
      </c>
      <c r="O232" s="44" t="str">
        <f aca="false">IF($A232="","",IF($Q231&lt;=0.005,0,MIN('Debt Snowball Calculator'!$F$16,$Q231+P232)+IF('Debt Snowball Calculator'!$H$16=$D232,MIN($C232,MAX($Q231-(MIN('Debt Snowball Calculator'!$F$16,$Q231+P232)-P232),0)),0)))</f>
        <v/>
      </c>
      <c r="P232" s="44" t="str">
        <f aca="false">IF($A232="","",$Q231*('Debt Snowball Calculator'!$E$16/12))</f>
        <v/>
      </c>
      <c r="Q232" s="44" t="str">
        <f aca="false">IF($A232="","",MAX($Q231-(O232-P232),0))</f>
        <v/>
      </c>
      <c r="R232" s="44" t="str">
        <f aca="false">IF($A232="","",IF($T231&lt;=0.005,0,MIN('Debt Snowball Calculator'!$F$17,$T231+S232)+IF('Debt Snowball Calculator'!$H$17=$D232,MIN($C232,MAX($T231-(MIN('Debt Snowball Calculator'!$F$17,$T231+S232)-S232),0)),0)))</f>
        <v/>
      </c>
      <c r="S232" s="44" t="str">
        <f aca="false">IF($A232="","",$T231*('Debt Snowball Calculator'!$E$17/12))</f>
        <v/>
      </c>
      <c r="T232" s="44" t="str">
        <f aca="false">IF($A232="","",MAX($T231-(R232-S232),0))</f>
        <v/>
      </c>
      <c r="U232" s="44" t="str">
        <f aca="false">IF($A232="","",IF($W231&lt;=0.005,0,MIN('Debt Snowball Calculator'!$F$18,$W231+V232)+IF('Debt Snowball Calculator'!$H$18=$D232,MIN($C232,MAX($W231-(MIN('Debt Snowball Calculator'!$F$18,$W231+V232)-V232),0)),0)))</f>
        <v/>
      </c>
      <c r="V232" s="44" t="str">
        <f aca="false">IF($A232="","",$W231*('Debt Snowball Calculator'!$E$18/12))</f>
        <v/>
      </c>
      <c r="W232" s="44" t="str">
        <f aca="false">IF($A232="","",MAX($W231-(U232-V232),0))</f>
        <v/>
      </c>
      <c r="X232" s="44" t="str">
        <f aca="false">IF($A232="","",IF($Z231&lt;=0.005,0,MIN('Debt Snowball Calculator'!$F$19,$Z231+Y232)+IF('Debt Snowball Calculator'!$H$19=$D232,MIN($C232,MAX($Z231-(MIN('Debt Snowball Calculator'!$F$19,$Z231+Y232)-Y232),0)),0)))</f>
        <v/>
      </c>
      <c r="Y232" s="44" t="str">
        <f aca="false">IF($A232="","",$Z231*('Debt Snowball Calculator'!$E$19/12))</f>
        <v/>
      </c>
      <c r="Z232" s="44" t="str">
        <f aca="false">IF($A232="","",MAX($Z231-(X232-Y232),0))</f>
        <v/>
      </c>
      <c r="AA232" s="44" t="str">
        <f aca="false">IF($A232="","",IF($AC231&lt;=0.005,0,MIN('Debt Snowball Calculator'!$F$20,$AC231+AB232)+IF('Debt Snowball Calculator'!$H$20=$D232,MIN($C232,MAX($AC231-(MIN('Debt Snowball Calculator'!$F$20,$AC231+AB232)-AB232),0)),0)))</f>
        <v/>
      </c>
      <c r="AB232" s="44" t="str">
        <f aca="false">IF($A232="","",$AC231*('Debt Snowball Calculator'!$E$20/12))</f>
        <v/>
      </c>
      <c r="AC232" s="44" t="str">
        <f aca="false">IF($A232="","",MAX($AC231-(AA232-AB232),0))</f>
        <v/>
      </c>
      <c r="AD232" s="44" t="str">
        <f aca="false">IF($A232="","",IF($AF231&lt;=0.005,0,MIN('Debt Snowball Calculator'!$F$21,$AF231+AE232)+IF('Debt Snowball Calculator'!$H$21=$D232,MIN($C232,MAX($AF231-(MIN('Debt Snowball Calculator'!$F$21,$AF231+AE232)-AE232),0)),0)))</f>
        <v/>
      </c>
      <c r="AE232" s="44" t="str">
        <f aca="false">IF($A232="","",$AF231*('Debt Snowball Calculator'!$E$21/12))</f>
        <v/>
      </c>
      <c r="AF232" s="44" t="str">
        <f aca="false">IF($A232="","",MAX($AF231-(AD232-AE232),0))</f>
        <v/>
      </c>
      <c r="AG232" s="44" t="str">
        <f aca="false">IF($A232="","",IF($AI231&lt;=0.005,0,MIN('Debt Snowball Calculator'!$F$22,$AI231+AH232)+IF('Debt Snowball Calculator'!$H$22=$D232,MIN($C232,MAX($AI231-(MIN('Debt Snowball Calculator'!$F$22,$AI231+AH232)-AH232),0)),0)))</f>
        <v/>
      </c>
      <c r="AH232" s="44" t="str">
        <f aca="false">IF($A232="","",$AI231*('Debt Snowball Calculator'!$E$22/12))</f>
        <v/>
      </c>
      <c r="AI232" s="44" t="str">
        <f aca="false">IF($A232="","",MAX($AI231-(AG232-AH232),0))</f>
        <v/>
      </c>
      <c r="AJ232" s="44" t="str">
        <f aca="false">IF($A232="","",F232+I232+L232+O232+R232+U232+X232+AA232+AD232+AG232)</f>
        <v/>
      </c>
      <c r="AK232" s="44" t="str">
        <f aca="false">IF($A232="","",G232+J232+M232+P232+S232+V232+Y232+AB232+AE232+AH232)</f>
        <v/>
      </c>
      <c r="AL232" s="44" t="str">
        <f aca="false">IF($A232="","",H232+K232+N232+Q232+T232+W232+Z232+AC232+AF232+AI232)</f>
        <v/>
      </c>
    </row>
    <row r="233" customFormat="false" ht="15" hidden="false" customHeight="false" outlineLevel="0" collapsed="false">
      <c r="A233" s="36" t="str">
        <f aca="false">IF($A232="","",IF(AND(ISNUMBER($AL232),$AL232&gt;0.005),$A232+1,""))</f>
        <v/>
      </c>
      <c r="B233" s="37" t="str">
        <f aca="false">IF($A233="","",EDATE('Debt Snowball Calculator'!$C$8,$A233-1))</f>
        <v/>
      </c>
      <c r="C233" s="43" t="str">
        <f aca="false">IF($A233="","",'Debt Snowball Calculator'!$C$7+IF($H232&lt;=0.005,'Debt Snowball Calculator'!$F$13,0)+IF($K232&lt;=0.005,'Debt Snowball Calculator'!$F$14,0)+IF($N232&lt;=0.005,'Debt Snowball Calculator'!$F$15,0)+IF($Q232&lt;=0.005,'Debt Snowball Calculator'!$F$16,0)+IF($T232&lt;=0.005,'Debt Snowball Calculator'!$F$17,0)+IF($W232&lt;=0.005,'Debt Snowball Calculator'!$F$18,0)+IF($Z232&lt;=0.005,'Debt Snowball Calculator'!$F$19,0)+IF($AC232&lt;=0.005,'Debt Snowball Calculator'!$F$20,0)+IF($AF232&lt;=0.005,'Debt Snowball Calculator'!$F$21,0)+IF($AI232&lt;=0.005,'Debt Snowball Calculator'!$F$22,0))</f>
        <v/>
      </c>
      <c r="D233" s="36" t="str">
        <f aca="false">IF($A233="","",MIN(IF($H232&lt;=0.005,99999,'Debt Snowball Calculator'!$H$13),IF($K232&lt;=0.005,99999,'Debt Snowball Calculator'!$H$14),IF($N232&lt;=0.005,99999,'Debt Snowball Calculator'!$H$15),IF($Q232&lt;=0.005,99999,'Debt Snowball Calculator'!$H$16),IF($T232&lt;=0.005,99999,'Debt Snowball Calculator'!$H$17),IF($W232&lt;=0.005,99999,'Debt Snowball Calculator'!$H$18),IF($Z232&lt;=0.005,99999,'Debt Snowball Calculator'!$H$19),IF($AC232&lt;=0.005,99999,'Debt Snowball Calculator'!$H$20),IF($AF232&lt;=0.005,99999,'Debt Snowball Calculator'!$H$21),IF($AI232&lt;=0.005,99999,'Debt Snowball Calculator'!$H$22)))</f>
        <v/>
      </c>
      <c r="E233" s="10" t="str">
        <f aca="false">IF($A233="","",IF($D233&gt;=99999,"— All Paid Off —",INDEX('Debt Snowball Calculator'!$C$13:$C$22,MATCH($D233,'Debt Snowball Calculator'!$H$13:$H$22,0))))</f>
        <v/>
      </c>
      <c r="F233" s="43" t="str">
        <f aca="false">IF($A233="","",IF($H232&lt;=0.005,0,MIN('Debt Snowball Calculator'!$F$13,$H232+G233)+IF('Debt Snowball Calculator'!$H$13=$D233,MIN($C233,MAX($H232-(MIN('Debt Snowball Calculator'!$F$13,$H232+G233)-G233),0)),0)))</f>
        <v/>
      </c>
      <c r="G233" s="43" t="str">
        <f aca="false">IF($A233="","",$H232*('Debt Snowball Calculator'!$E$13/12))</f>
        <v/>
      </c>
      <c r="H233" s="43" t="str">
        <f aca="false">IF($A233="","",MAX($H232-(F233-G233),0))</f>
        <v/>
      </c>
      <c r="I233" s="43" t="str">
        <f aca="false">IF($A233="","",IF($K232&lt;=0.005,0,MIN('Debt Snowball Calculator'!$F$14,$K232+J233)+IF('Debt Snowball Calculator'!$H$14=$D233,MIN($C233,MAX($K232-(MIN('Debt Snowball Calculator'!$F$14,$K232+J233)-J233),0)),0)))</f>
        <v/>
      </c>
      <c r="J233" s="43" t="str">
        <f aca="false">IF($A233="","",$K232*('Debt Snowball Calculator'!$E$14/12))</f>
        <v/>
      </c>
      <c r="K233" s="43" t="str">
        <f aca="false">IF($A233="","",MAX($K232-(I233-J233),0))</f>
        <v/>
      </c>
      <c r="L233" s="43" t="str">
        <f aca="false">IF($A233="","",IF($N232&lt;=0.005,0,MIN('Debt Snowball Calculator'!$F$15,$N232+M233)+IF('Debt Snowball Calculator'!$H$15=$D233,MIN($C233,MAX($N232-(MIN('Debt Snowball Calculator'!$F$15,$N232+M233)-M233),0)),0)))</f>
        <v/>
      </c>
      <c r="M233" s="43" t="str">
        <f aca="false">IF($A233="","",$N232*('Debt Snowball Calculator'!$E$15/12))</f>
        <v/>
      </c>
      <c r="N233" s="43" t="str">
        <f aca="false">IF($A233="","",MAX($N232-(L233-M233),0))</f>
        <v/>
      </c>
      <c r="O233" s="43" t="str">
        <f aca="false">IF($A233="","",IF($Q232&lt;=0.005,0,MIN('Debt Snowball Calculator'!$F$16,$Q232+P233)+IF('Debt Snowball Calculator'!$H$16=$D233,MIN($C233,MAX($Q232-(MIN('Debt Snowball Calculator'!$F$16,$Q232+P233)-P233),0)),0)))</f>
        <v/>
      </c>
      <c r="P233" s="43" t="str">
        <f aca="false">IF($A233="","",$Q232*('Debt Snowball Calculator'!$E$16/12))</f>
        <v/>
      </c>
      <c r="Q233" s="43" t="str">
        <f aca="false">IF($A233="","",MAX($Q232-(O233-P233),0))</f>
        <v/>
      </c>
      <c r="R233" s="43" t="str">
        <f aca="false">IF($A233="","",IF($T232&lt;=0.005,0,MIN('Debt Snowball Calculator'!$F$17,$T232+S233)+IF('Debt Snowball Calculator'!$H$17=$D233,MIN($C233,MAX($T232-(MIN('Debt Snowball Calculator'!$F$17,$T232+S233)-S233),0)),0)))</f>
        <v/>
      </c>
      <c r="S233" s="43" t="str">
        <f aca="false">IF($A233="","",$T232*('Debt Snowball Calculator'!$E$17/12))</f>
        <v/>
      </c>
      <c r="T233" s="43" t="str">
        <f aca="false">IF($A233="","",MAX($T232-(R233-S233),0))</f>
        <v/>
      </c>
      <c r="U233" s="43" t="str">
        <f aca="false">IF($A233="","",IF($W232&lt;=0.005,0,MIN('Debt Snowball Calculator'!$F$18,$W232+V233)+IF('Debt Snowball Calculator'!$H$18=$D233,MIN($C233,MAX($W232-(MIN('Debt Snowball Calculator'!$F$18,$W232+V233)-V233),0)),0)))</f>
        <v/>
      </c>
      <c r="V233" s="43" t="str">
        <f aca="false">IF($A233="","",$W232*('Debt Snowball Calculator'!$E$18/12))</f>
        <v/>
      </c>
      <c r="W233" s="43" t="str">
        <f aca="false">IF($A233="","",MAX($W232-(U233-V233),0))</f>
        <v/>
      </c>
      <c r="X233" s="43" t="str">
        <f aca="false">IF($A233="","",IF($Z232&lt;=0.005,0,MIN('Debt Snowball Calculator'!$F$19,$Z232+Y233)+IF('Debt Snowball Calculator'!$H$19=$D233,MIN($C233,MAX($Z232-(MIN('Debt Snowball Calculator'!$F$19,$Z232+Y233)-Y233),0)),0)))</f>
        <v/>
      </c>
      <c r="Y233" s="43" t="str">
        <f aca="false">IF($A233="","",$Z232*('Debt Snowball Calculator'!$E$19/12))</f>
        <v/>
      </c>
      <c r="Z233" s="43" t="str">
        <f aca="false">IF($A233="","",MAX($Z232-(X233-Y233),0))</f>
        <v/>
      </c>
      <c r="AA233" s="43" t="str">
        <f aca="false">IF($A233="","",IF($AC232&lt;=0.005,0,MIN('Debt Snowball Calculator'!$F$20,$AC232+AB233)+IF('Debt Snowball Calculator'!$H$20=$D233,MIN($C233,MAX($AC232-(MIN('Debt Snowball Calculator'!$F$20,$AC232+AB233)-AB233),0)),0)))</f>
        <v/>
      </c>
      <c r="AB233" s="43" t="str">
        <f aca="false">IF($A233="","",$AC232*('Debt Snowball Calculator'!$E$20/12))</f>
        <v/>
      </c>
      <c r="AC233" s="43" t="str">
        <f aca="false">IF($A233="","",MAX($AC232-(AA233-AB233),0))</f>
        <v/>
      </c>
      <c r="AD233" s="43" t="str">
        <f aca="false">IF($A233="","",IF($AF232&lt;=0.005,0,MIN('Debt Snowball Calculator'!$F$21,$AF232+AE233)+IF('Debt Snowball Calculator'!$H$21=$D233,MIN($C233,MAX($AF232-(MIN('Debt Snowball Calculator'!$F$21,$AF232+AE233)-AE233),0)),0)))</f>
        <v/>
      </c>
      <c r="AE233" s="43" t="str">
        <f aca="false">IF($A233="","",$AF232*('Debt Snowball Calculator'!$E$21/12))</f>
        <v/>
      </c>
      <c r="AF233" s="43" t="str">
        <f aca="false">IF($A233="","",MAX($AF232-(AD233-AE233),0))</f>
        <v/>
      </c>
      <c r="AG233" s="43" t="str">
        <f aca="false">IF($A233="","",IF($AI232&lt;=0.005,0,MIN('Debt Snowball Calculator'!$F$22,$AI232+AH233)+IF('Debt Snowball Calculator'!$H$22=$D233,MIN($C233,MAX($AI232-(MIN('Debt Snowball Calculator'!$F$22,$AI232+AH233)-AH233),0)),0)))</f>
        <v/>
      </c>
      <c r="AH233" s="43" t="str">
        <f aca="false">IF($A233="","",$AI232*('Debt Snowball Calculator'!$E$22/12))</f>
        <v/>
      </c>
      <c r="AI233" s="43" t="str">
        <f aca="false">IF($A233="","",MAX($AI232-(AG233-AH233),0))</f>
        <v/>
      </c>
      <c r="AJ233" s="43" t="str">
        <f aca="false">IF($A233="","",F233+I233+L233+O233+R233+U233+X233+AA233+AD233+AG233)</f>
        <v/>
      </c>
      <c r="AK233" s="43" t="str">
        <f aca="false">IF($A233="","",G233+J233+M233+P233+S233+V233+Y233+AB233+AE233+AH233)</f>
        <v/>
      </c>
      <c r="AL233" s="43" t="str">
        <f aca="false">IF($A233="","",H233+K233+N233+Q233+T233+W233+Z233+AC233+AF233+AI233)</f>
        <v/>
      </c>
    </row>
    <row r="234" customFormat="false" ht="15" hidden="false" customHeight="false" outlineLevel="0" collapsed="false">
      <c r="A234" s="39" t="str">
        <f aca="false">IF($A233="","",IF(AND(ISNUMBER($AL233),$AL233&gt;0.005),$A233+1,""))</f>
        <v/>
      </c>
      <c r="B234" s="40" t="str">
        <f aca="false">IF($A234="","",EDATE('Debt Snowball Calculator'!$C$8,$A234-1))</f>
        <v/>
      </c>
      <c r="C234" s="44" t="str">
        <f aca="false">IF($A234="","",'Debt Snowball Calculator'!$C$7+IF($H233&lt;=0.005,'Debt Snowball Calculator'!$F$13,0)+IF($K233&lt;=0.005,'Debt Snowball Calculator'!$F$14,0)+IF($N233&lt;=0.005,'Debt Snowball Calculator'!$F$15,0)+IF($Q233&lt;=0.005,'Debt Snowball Calculator'!$F$16,0)+IF($T233&lt;=0.005,'Debt Snowball Calculator'!$F$17,0)+IF($W233&lt;=0.005,'Debt Snowball Calculator'!$F$18,0)+IF($Z233&lt;=0.005,'Debt Snowball Calculator'!$F$19,0)+IF($AC233&lt;=0.005,'Debt Snowball Calculator'!$F$20,0)+IF($AF233&lt;=0.005,'Debt Snowball Calculator'!$F$21,0)+IF($AI233&lt;=0.005,'Debt Snowball Calculator'!$F$22,0))</f>
        <v/>
      </c>
      <c r="D234" s="39" t="str">
        <f aca="false">IF($A234="","",MIN(IF($H233&lt;=0.005,99999,'Debt Snowball Calculator'!$H$13),IF($K233&lt;=0.005,99999,'Debt Snowball Calculator'!$H$14),IF($N233&lt;=0.005,99999,'Debt Snowball Calculator'!$H$15),IF($Q233&lt;=0.005,99999,'Debt Snowball Calculator'!$H$16),IF($T233&lt;=0.005,99999,'Debt Snowball Calculator'!$H$17),IF($W233&lt;=0.005,99999,'Debt Snowball Calculator'!$H$18),IF($Z233&lt;=0.005,99999,'Debt Snowball Calculator'!$H$19),IF($AC233&lt;=0.005,99999,'Debt Snowball Calculator'!$H$20),IF($AF233&lt;=0.005,99999,'Debt Snowball Calculator'!$H$21),IF($AI233&lt;=0.005,99999,'Debt Snowball Calculator'!$H$22)))</f>
        <v/>
      </c>
      <c r="E234" s="17" t="str">
        <f aca="false">IF($A234="","",IF($D234&gt;=99999,"— All Paid Off —",INDEX('Debt Snowball Calculator'!$C$13:$C$22,MATCH($D234,'Debt Snowball Calculator'!$H$13:$H$22,0))))</f>
        <v/>
      </c>
      <c r="F234" s="44" t="str">
        <f aca="false">IF($A234="","",IF($H233&lt;=0.005,0,MIN('Debt Snowball Calculator'!$F$13,$H233+G234)+IF('Debt Snowball Calculator'!$H$13=$D234,MIN($C234,MAX($H233-(MIN('Debt Snowball Calculator'!$F$13,$H233+G234)-G234),0)),0)))</f>
        <v/>
      </c>
      <c r="G234" s="44" t="str">
        <f aca="false">IF($A234="","",$H233*('Debt Snowball Calculator'!$E$13/12))</f>
        <v/>
      </c>
      <c r="H234" s="44" t="str">
        <f aca="false">IF($A234="","",MAX($H233-(F234-G234),0))</f>
        <v/>
      </c>
      <c r="I234" s="44" t="str">
        <f aca="false">IF($A234="","",IF($K233&lt;=0.005,0,MIN('Debt Snowball Calculator'!$F$14,$K233+J234)+IF('Debt Snowball Calculator'!$H$14=$D234,MIN($C234,MAX($K233-(MIN('Debt Snowball Calculator'!$F$14,$K233+J234)-J234),0)),0)))</f>
        <v/>
      </c>
      <c r="J234" s="44" t="str">
        <f aca="false">IF($A234="","",$K233*('Debt Snowball Calculator'!$E$14/12))</f>
        <v/>
      </c>
      <c r="K234" s="44" t="str">
        <f aca="false">IF($A234="","",MAX($K233-(I234-J234),0))</f>
        <v/>
      </c>
      <c r="L234" s="44" t="str">
        <f aca="false">IF($A234="","",IF($N233&lt;=0.005,0,MIN('Debt Snowball Calculator'!$F$15,$N233+M234)+IF('Debt Snowball Calculator'!$H$15=$D234,MIN($C234,MAX($N233-(MIN('Debt Snowball Calculator'!$F$15,$N233+M234)-M234),0)),0)))</f>
        <v/>
      </c>
      <c r="M234" s="44" t="str">
        <f aca="false">IF($A234="","",$N233*('Debt Snowball Calculator'!$E$15/12))</f>
        <v/>
      </c>
      <c r="N234" s="44" t="str">
        <f aca="false">IF($A234="","",MAX($N233-(L234-M234),0))</f>
        <v/>
      </c>
      <c r="O234" s="44" t="str">
        <f aca="false">IF($A234="","",IF($Q233&lt;=0.005,0,MIN('Debt Snowball Calculator'!$F$16,$Q233+P234)+IF('Debt Snowball Calculator'!$H$16=$D234,MIN($C234,MAX($Q233-(MIN('Debt Snowball Calculator'!$F$16,$Q233+P234)-P234),0)),0)))</f>
        <v/>
      </c>
      <c r="P234" s="44" t="str">
        <f aca="false">IF($A234="","",$Q233*('Debt Snowball Calculator'!$E$16/12))</f>
        <v/>
      </c>
      <c r="Q234" s="44" t="str">
        <f aca="false">IF($A234="","",MAX($Q233-(O234-P234),0))</f>
        <v/>
      </c>
      <c r="R234" s="44" t="str">
        <f aca="false">IF($A234="","",IF($T233&lt;=0.005,0,MIN('Debt Snowball Calculator'!$F$17,$T233+S234)+IF('Debt Snowball Calculator'!$H$17=$D234,MIN($C234,MAX($T233-(MIN('Debt Snowball Calculator'!$F$17,$T233+S234)-S234),0)),0)))</f>
        <v/>
      </c>
      <c r="S234" s="44" t="str">
        <f aca="false">IF($A234="","",$T233*('Debt Snowball Calculator'!$E$17/12))</f>
        <v/>
      </c>
      <c r="T234" s="44" t="str">
        <f aca="false">IF($A234="","",MAX($T233-(R234-S234),0))</f>
        <v/>
      </c>
      <c r="U234" s="44" t="str">
        <f aca="false">IF($A234="","",IF($W233&lt;=0.005,0,MIN('Debt Snowball Calculator'!$F$18,$W233+V234)+IF('Debt Snowball Calculator'!$H$18=$D234,MIN($C234,MAX($W233-(MIN('Debt Snowball Calculator'!$F$18,$W233+V234)-V234),0)),0)))</f>
        <v/>
      </c>
      <c r="V234" s="44" t="str">
        <f aca="false">IF($A234="","",$W233*('Debt Snowball Calculator'!$E$18/12))</f>
        <v/>
      </c>
      <c r="W234" s="44" t="str">
        <f aca="false">IF($A234="","",MAX($W233-(U234-V234),0))</f>
        <v/>
      </c>
      <c r="X234" s="44" t="str">
        <f aca="false">IF($A234="","",IF($Z233&lt;=0.005,0,MIN('Debt Snowball Calculator'!$F$19,$Z233+Y234)+IF('Debt Snowball Calculator'!$H$19=$D234,MIN($C234,MAX($Z233-(MIN('Debt Snowball Calculator'!$F$19,$Z233+Y234)-Y234),0)),0)))</f>
        <v/>
      </c>
      <c r="Y234" s="44" t="str">
        <f aca="false">IF($A234="","",$Z233*('Debt Snowball Calculator'!$E$19/12))</f>
        <v/>
      </c>
      <c r="Z234" s="44" t="str">
        <f aca="false">IF($A234="","",MAX($Z233-(X234-Y234),0))</f>
        <v/>
      </c>
      <c r="AA234" s="44" t="str">
        <f aca="false">IF($A234="","",IF($AC233&lt;=0.005,0,MIN('Debt Snowball Calculator'!$F$20,$AC233+AB234)+IF('Debt Snowball Calculator'!$H$20=$D234,MIN($C234,MAX($AC233-(MIN('Debt Snowball Calculator'!$F$20,$AC233+AB234)-AB234),0)),0)))</f>
        <v/>
      </c>
      <c r="AB234" s="44" t="str">
        <f aca="false">IF($A234="","",$AC233*('Debt Snowball Calculator'!$E$20/12))</f>
        <v/>
      </c>
      <c r="AC234" s="44" t="str">
        <f aca="false">IF($A234="","",MAX($AC233-(AA234-AB234),0))</f>
        <v/>
      </c>
      <c r="AD234" s="44" t="str">
        <f aca="false">IF($A234="","",IF($AF233&lt;=0.005,0,MIN('Debt Snowball Calculator'!$F$21,$AF233+AE234)+IF('Debt Snowball Calculator'!$H$21=$D234,MIN($C234,MAX($AF233-(MIN('Debt Snowball Calculator'!$F$21,$AF233+AE234)-AE234),0)),0)))</f>
        <v/>
      </c>
      <c r="AE234" s="44" t="str">
        <f aca="false">IF($A234="","",$AF233*('Debt Snowball Calculator'!$E$21/12))</f>
        <v/>
      </c>
      <c r="AF234" s="44" t="str">
        <f aca="false">IF($A234="","",MAX($AF233-(AD234-AE234),0))</f>
        <v/>
      </c>
      <c r="AG234" s="44" t="str">
        <f aca="false">IF($A234="","",IF($AI233&lt;=0.005,0,MIN('Debt Snowball Calculator'!$F$22,$AI233+AH234)+IF('Debt Snowball Calculator'!$H$22=$D234,MIN($C234,MAX($AI233-(MIN('Debt Snowball Calculator'!$F$22,$AI233+AH234)-AH234),0)),0)))</f>
        <v/>
      </c>
      <c r="AH234" s="44" t="str">
        <f aca="false">IF($A234="","",$AI233*('Debt Snowball Calculator'!$E$22/12))</f>
        <v/>
      </c>
      <c r="AI234" s="44" t="str">
        <f aca="false">IF($A234="","",MAX($AI233-(AG234-AH234),0))</f>
        <v/>
      </c>
      <c r="AJ234" s="44" t="str">
        <f aca="false">IF($A234="","",F234+I234+L234+O234+R234+U234+X234+AA234+AD234+AG234)</f>
        <v/>
      </c>
      <c r="AK234" s="44" t="str">
        <f aca="false">IF($A234="","",G234+J234+M234+P234+S234+V234+Y234+AB234+AE234+AH234)</f>
        <v/>
      </c>
      <c r="AL234" s="44" t="str">
        <f aca="false">IF($A234="","",H234+K234+N234+Q234+T234+W234+Z234+AC234+AF234+AI234)</f>
        <v/>
      </c>
    </row>
    <row r="235" customFormat="false" ht="15" hidden="false" customHeight="false" outlineLevel="0" collapsed="false">
      <c r="A235" s="36" t="str">
        <f aca="false">IF($A234="","",IF(AND(ISNUMBER($AL234),$AL234&gt;0.005),$A234+1,""))</f>
        <v/>
      </c>
      <c r="B235" s="37" t="str">
        <f aca="false">IF($A235="","",EDATE('Debt Snowball Calculator'!$C$8,$A235-1))</f>
        <v/>
      </c>
      <c r="C235" s="43" t="str">
        <f aca="false">IF($A235="","",'Debt Snowball Calculator'!$C$7+IF($H234&lt;=0.005,'Debt Snowball Calculator'!$F$13,0)+IF($K234&lt;=0.005,'Debt Snowball Calculator'!$F$14,0)+IF($N234&lt;=0.005,'Debt Snowball Calculator'!$F$15,0)+IF($Q234&lt;=0.005,'Debt Snowball Calculator'!$F$16,0)+IF($T234&lt;=0.005,'Debt Snowball Calculator'!$F$17,0)+IF($W234&lt;=0.005,'Debt Snowball Calculator'!$F$18,0)+IF($Z234&lt;=0.005,'Debt Snowball Calculator'!$F$19,0)+IF($AC234&lt;=0.005,'Debt Snowball Calculator'!$F$20,0)+IF($AF234&lt;=0.005,'Debt Snowball Calculator'!$F$21,0)+IF($AI234&lt;=0.005,'Debt Snowball Calculator'!$F$22,0))</f>
        <v/>
      </c>
      <c r="D235" s="36" t="str">
        <f aca="false">IF($A235="","",MIN(IF($H234&lt;=0.005,99999,'Debt Snowball Calculator'!$H$13),IF($K234&lt;=0.005,99999,'Debt Snowball Calculator'!$H$14),IF($N234&lt;=0.005,99999,'Debt Snowball Calculator'!$H$15),IF($Q234&lt;=0.005,99999,'Debt Snowball Calculator'!$H$16),IF($T234&lt;=0.005,99999,'Debt Snowball Calculator'!$H$17),IF($W234&lt;=0.005,99999,'Debt Snowball Calculator'!$H$18),IF($Z234&lt;=0.005,99999,'Debt Snowball Calculator'!$H$19),IF($AC234&lt;=0.005,99999,'Debt Snowball Calculator'!$H$20),IF($AF234&lt;=0.005,99999,'Debt Snowball Calculator'!$H$21),IF($AI234&lt;=0.005,99999,'Debt Snowball Calculator'!$H$22)))</f>
        <v/>
      </c>
      <c r="E235" s="10" t="str">
        <f aca="false">IF($A235="","",IF($D235&gt;=99999,"— All Paid Off —",INDEX('Debt Snowball Calculator'!$C$13:$C$22,MATCH($D235,'Debt Snowball Calculator'!$H$13:$H$22,0))))</f>
        <v/>
      </c>
      <c r="F235" s="43" t="str">
        <f aca="false">IF($A235="","",IF($H234&lt;=0.005,0,MIN('Debt Snowball Calculator'!$F$13,$H234+G235)+IF('Debt Snowball Calculator'!$H$13=$D235,MIN($C235,MAX($H234-(MIN('Debt Snowball Calculator'!$F$13,$H234+G235)-G235),0)),0)))</f>
        <v/>
      </c>
      <c r="G235" s="43" t="str">
        <f aca="false">IF($A235="","",$H234*('Debt Snowball Calculator'!$E$13/12))</f>
        <v/>
      </c>
      <c r="H235" s="43" t="str">
        <f aca="false">IF($A235="","",MAX($H234-(F235-G235),0))</f>
        <v/>
      </c>
      <c r="I235" s="43" t="str">
        <f aca="false">IF($A235="","",IF($K234&lt;=0.005,0,MIN('Debt Snowball Calculator'!$F$14,$K234+J235)+IF('Debt Snowball Calculator'!$H$14=$D235,MIN($C235,MAX($K234-(MIN('Debt Snowball Calculator'!$F$14,$K234+J235)-J235),0)),0)))</f>
        <v/>
      </c>
      <c r="J235" s="43" t="str">
        <f aca="false">IF($A235="","",$K234*('Debt Snowball Calculator'!$E$14/12))</f>
        <v/>
      </c>
      <c r="K235" s="43" t="str">
        <f aca="false">IF($A235="","",MAX($K234-(I235-J235),0))</f>
        <v/>
      </c>
      <c r="L235" s="43" t="str">
        <f aca="false">IF($A235="","",IF($N234&lt;=0.005,0,MIN('Debt Snowball Calculator'!$F$15,$N234+M235)+IF('Debt Snowball Calculator'!$H$15=$D235,MIN($C235,MAX($N234-(MIN('Debt Snowball Calculator'!$F$15,$N234+M235)-M235),0)),0)))</f>
        <v/>
      </c>
      <c r="M235" s="43" t="str">
        <f aca="false">IF($A235="","",$N234*('Debt Snowball Calculator'!$E$15/12))</f>
        <v/>
      </c>
      <c r="N235" s="43" t="str">
        <f aca="false">IF($A235="","",MAX($N234-(L235-M235),0))</f>
        <v/>
      </c>
      <c r="O235" s="43" t="str">
        <f aca="false">IF($A235="","",IF($Q234&lt;=0.005,0,MIN('Debt Snowball Calculator'!$F$16,$Q234+P235)+IF('Debt Snowball Calculator'!$H$16=$D235,MIN($C235,MAX($Q234-(MIN('Debt Snowball Calculator'!$F$16,$Q234+P235)-P235),0)),0)))</f>
        <v/>
      </c>
      <c r="P235" s="43" t="str">
        <f aca="false">IF($A235="","",$Q234*('Debt Snowball Calculator'!$E$16/12))</f>
        <v/>
      </c>
      <c r="Q235" s="43" t="str">
        <f aca="false">IF($A235="","",MAX($Q234-(O235-P235),0))</f>
        <v/>
      </c>
      <c r="R235" s="43" t="str">
        <f aca="false">IF($A235="","",IF($T234&lt;=0.005,0,MIN('Debt Snowball Calculator'!$F$17,$T234+S235)+IF('Debt Snowball Calculator'!$H$17=$D235,MIN($C235,MAX($T234-(MIN('Debt Snowball Calculator'!$F$17,$T234+S235)-S235),0)),0)))</f>
        <v/>
      </c>
      <c r="S235" s="43" t="str">
        <f aca="false">IF($A235="","",$T234*('Debt Snowball Calculator'!$E$17/12))</f>
        <v/>
      </c>
      <c r="T235" s="43" t="str">
        <f aca="false">IF($A235="","",MAX($T234-(R235-S235),0))</f>
        <v/>
      </c>
      <c r="U235" s="43" t="str">
        <f aca="false">IF($A235="","",IF($W234&lt;=0.005,0,MIN('Debt Snowball Calculator'!$F$18,$W234+V235)+IF('Debt Snowball Calculator'!$H$18=$D235,MIN($C235,MAX($W234-(MIN('Debt Snowball Calculator'!$F$18,$W234+V235)-V235),0)),0)))</f>
        <v/>
      </c>
      <c r="V235" s="43" t="str">
        <f aca="false">IF($A235="","",$W234*('Debt Snowball Calculator'!$E$18/12))</f>
        <v/>
      </c>
      <c r="W235" s="43" t="str">
        <f aca="false">IF($A235="","",MAX($W234-(U235-V235),0))</f>
        <v/>
      </c>
      <c r="X235" s="43" t="str">
        <f aca="false">IF($A235="","",IF($Z234&lt;=0.005,0,MIN('Debt Snowball Calculator'!$F$19,$Z234+Y235)+IF('Debt Snowball Calculator'!$H$19=$D235,MIN($C235,MAX($Z234-(MIN('Debt Snowball Calculator'!$F$19,$Z234+Y235)-Y235),0)),0)))</f>
        <v/>
      </c>
      <c r="Y235" s="43" t="str">
        <f aca="false">IF($A235="","",$Z234*('Debt Snowball Calculator'!$E$19/12))</f>
        <v/>
      </c>
      <c r="Z235" s="43" t="str">
        <f aca="false">IF($A235="","",MAX($Z234-(X235-Y235),0))</f>
        <v/>
      </c>
      <c r="AA235" s="43" t="str">
        <f aca="false">IF($A235="","",IF($AC234&lt;=0.005,0,MIN('Debt Snowball Calculator'!$F$20,$AC234+AB235)+IF('Debt Snowball Calculator'!$H$20=$D235,MIN($C235,MAX($AC234-(MIN('Debt Snowball Calculator'!$F$20,$AC234+AB235)-AB235),0)),0)))</f>
        <v/>
      </c>
      <c r="AB235" s="43" t="str">
        <f aca="false">IF($A235="","",$AC234*('Debt Snowball Calculator'!$E$20/12))</f>
        <v/>
      </c>
      <c r="AC235" s="43" t="str">
        <f aca="false">IF($A235="","",MAX($AC234-(AA235-AB235),0))</f>
        <v/>
      </c>
      <c r="AD235" s="43" t="str">
        <f aca="false">IF($A235="","",IF($AF234&lt;=0.005,0,MIN('Debt Snowball Calculator'!$F$21,$AF234+AE235)+IF('Debt Snowball Calculator'!$H$21=$D235,MIN($C235,MAX($AF234-(MIN('Debt Snowball Calculator'!$F$21,$AF234+AE235)-AE235),0)),0)))</f>
        <v/>
      </c>
      <c r="AE235" s="43" t="str">
        <f aca="false">IF($A235="","",$AF234*('Debt Snowball Calculator'!$E$21/12))</f>
        <v/>
      </c>
      <c r="AF235" s="43" t="str">
        <f aca="false">IF($A235="","",MAX($AF234-(AD235-AE235),0))</f>
        <v/>
      </c>
      <c r="AG235" s="43" t="str">
        <f aca="false">IF($A235="","",IF($AI234&lt;=0.005,0,MIN('Debt Snowball Calculator'!$F$22,$AI234+AH235)+IF('Debt Snowball Calculator'!$H$22=$D235,MIN($C235,MAX($AI234-(MIN('Debt Snowball Calculator'!$F$22,$AI234+AH235)-AH235),0)),0)))</f>
        <v/>
      </c>
      <c r="AH235" s="43" t="str">
        <f aca="false">IF($A235="","",$AI234*('Debt Snowball Calculator'!$E$22/12))</f>
        <v/>
      </c>
      <c r="AI235" s="43" t="str">
        <f aca="false">IF($A235="","",MAX($AI234-(AG235-AH235),0))</f>
        <v/>
      </c>
      <c r="AJ235" s="43" t="str">
        <f aca="false">IF($A235="","",F235+I235+L235+O235+R235+U235+X235+AA235+AD235+AG235)</f>
        <v/>
      </c>
      <c r="AK235" s="43" t="str">
        <f aca="false">IF($A235="","",G235+J235+M235+P235+S235+V235+Y235+AB235+AE235+AH235)</f>
        <v/>
      </c>
      <c r="AL235" s="43" t="str">
        <f aca="false">IF($A235="","",H235+K235+N235+Q235+T235+W235+Z235+AC235+AF235+AI235)</f>
        <v/>
      </c>
    </row>
    <row r="236" customFormat="false" ht="15" hidden="false" customHeight="false" outlineLevel="0" collapsed="false">
      <c r="A236" s="39" t="str">
        <f aca="false">IF($A235="","",IF(AND(ISNUMBER($AL235),$AL235&gt;0.005),$A235+1,""))</f>
        <v/>
      </c>
      <c r="B236" s="40" t="str">
        <f aca="false">IF($A236="","",EDATE('Debt Snowball Calculator'!$C$8,$A236-1))</f>
        <v/>
      </c>
      <c r="C236" s="44" t="str">
        <f aca="false">IF($A236="","",'Debt Snowball Calculator'!$C$7+IF($H235&lt;=0.005,'Debt Snowball Calculator'!$F$13,0)+IF($K235&lt;=0.005,'Debt Snowball Calculator'!$F$14,0)+IF($N235&lt;=0.005,'Debt Snowball Calculator'!$F$15,0)+IF($Q235&lt;=0.005,'Debt Snowball Calculator'!$F$16,0)+IF($T235&lt;=0.005,'Debt Snowball Calculator'!$F$17,0)+IF($W235&lt;=0.005,'Debt Snowball Calculator'!$F$18,0)+IF($Z235&lt;=0.005,'Debt Snowball Calculator'!$F$19,0)+IF($AC235&lt;=0.005,'Debt Snowball Calculator'!$F$20,0)+IF($AF235&lt;=0.005,'Debt Snowball Calculator'!$F$21,0)+IF($AI235&lt;=0.005,'Debt Snowball Calculator'!$F$22,0))</f>
        <v/>
      </c>
      <c r="D236" s="39" t="str">
        <f aca="false">IF($A236="","",MIN(IF($H235&lt;=0.005,99999,'Debt Snowball Calculator'!$H$13),IF($K235&lt;=0.005,99999,'Debt Snowball Calculator'!$H$14),IF($N235&lt;=0.005,99999,'Debt Snowball Calculator'!$H$15),IF($Q235&lt;=0.005,99999,'Debt Snowball Calculator'!$H$16),IF($T235&lt;=0.005,99999,'Debt Snowball Calculator'!$H$17),IF($W235&lt;=0.005,99999,'Debt Snowball Calculator'!$H$18),IF($Z235&lt;=0.005,99999,'Debt Snowball Calculator'!$H$19),IF($AC235&lt;=0.005,99999,'Debt Snowball Calculator'!$H$20),IF($AF235&lt;=0.005,99999,'Debt Snowball Calculator'!$H$21),IF($AI235&lt;=0.005,99999,'Debt Snowball Calculator'!$H$22)))</f>
        <v/>
      </c>
      <c r="E236" s="17" t="str">
        <f aca="false">IF($A236="","",IF($D236&gt;=99999,"— All Paid Off —",INDEX('Debt Snowball Calculator'!$C$13:$C$22,MATCH($D236,'Debt Snowball Calculator'!$H$13:$H$22,0))))</f>
        <v/>
      </c>
      <c r="F236" s="44" t="str">
        <f aca="false">IF($A236="","",IF($H235&lt;=0.005,0,MIN('Debt Snowball Calculator'!$F$13,$H235+G236)+IF('Debt Snowball Calculator'!$H$13=$D236,MIN($C236,MAX($H235-(MIN('Debt Snowball Calculator'!$F$13,$H235+G236)-G236),0)),0)))</f>
        <v/>
      </c>
      <c r="G236" s="44" t="str">
        <f aca="false">IF($A236="","",$H235*('Debt Snowball Calculator'!$E$13/12))</f>
        <v/>
      </c>
      <c r="H236" s="44" t="str">
        <f aca="false">IF($A236="","",MAX($H235-(F236-G236),0))</f>
        <v/>
      </c>
      <c r="I236" s="44" t="str">
        <f aca="false">IF($A236="","",IF($K235&lt;=0.005,0,MIN('Debt Snowball Calculator'!$F$14,$K235+J236)+IF('Debt Snowball Calculator'!$H$14=$D236,MIN($C236,MAX($K235-(MIN('Debt Snowball Calculator'!$F$14,$K235+J236)-J236),0)),0)))</f>
        <v/>
      </c>
      <c r="J236" s="44" t="str">
        <f aca="false">IF($A236="","",$K235*('Debt Snowball Calculator'!$E$14/12))</f>
        <v/>
      </c>
      <c r="K236" s="44" t="str">
        <f aca="false">IF($A236="","",MAX($K235-(I236-J236),0))</f>
        <v/>
      </c>
      <c r="L236" s="44" t="str">
        <f aca="false">IF($A236="","",IF($N235&lt;=0.005,0,MIN('Debt Snowball Calculator'!$F$15,$N235+M236)+IF('Debt Snowball Calculator'!$H$15=$D236,MIN($C236,MAX($N235-(MIN('Debt Snowball Calculator'!$F$15,$N235+M236)-M236),0)),0)))</f>
        <v/>
      </c>
      <c r="M236" s="44" t="str">
        <f aca="false">IF($A236="","",$N235*('Debt Snowball Calculator'!$E$15/12))</f>
        <v/>
      </c>
      <c r="N236" s="44" t="str">
        <f aca="false">IF($A236="","",MAX($N235-(L236-M236),0))</f>
        <v/>
      </c>
      <c r="O236" s="44" t="str">
        <f aca="false">IF($A236="","",IF($Q235&lt;=0.005,0,MIN('Debt Snowball Calculator'!$F$16,$Q235+P236)+IF('Debt Snowball Calculator'!$H$16=$D236,MIN($C236,MAX($Q235-(MIN('Debt Snowball Calculator'!$F$16,$Q235+P236)-P236),0)),0)))</f>
        <v/>
      </c>
      <c r="P236" s="44" t="str">
        <f aca="false">IF($A236="","",$Q235*('Debt Snowball Calculator'!$E$16/12))</f>
        <v/>
      </c>
      <c r="Q236" s="44" t="str">
        <f aca="false">IF($A236="","",MAX($Q235-(O236-P236),0))</f>
        <v/>
      </c>
      <c r="R236" s="44" t="str">
        <f aca="false">IF($A236="","",IF($T235&lt;=0.005,0,MIN('Debt Snowball Calculator'!$F$17,$T235+S236)+IF('Debt Snowball Calculator'!$H$17=$D236,MIN($C236,MAX($T235-(MIN('Debt Snowball Calculator'!$F$17,$T235+S236)-S236),0)),0)))</f>
        <v/>
      </c>
      <c r="S236" s="44" t="str">
        <f aca="false">IF($A236="","",$T235*('Debt Snowball Calculator'!$E$17/12))</f>
        <v/>
      </c>
      <c r="T236" s="44" t="str">
        <f aca="false">IF($A236="","",MAX($T235-(R236-S236),0))</f>
        <v/>
      </c>
      <c r="U236" s="44" t="str">
        <f aca="false">IF($A236="","",IF($W235&lt;=0.005,0,MIN('Debt Snowball Calculator'!$F$18,$W235+V236)+IF('Debt Snowball Calculator'!$H$18=$D236,MIN($C236,MAX($W235-(MIN('Debt Snowball Calculator'!$F$18,$W235+V236)-V236),0)),0)))</f>
        <v/>
      </c>
      <c r="V236" s="44" t="str">
        <f aca="false">IF($A236="","",$W235*('Debt Snowball Calculator'!$E$18/12))</f>
        <v/>
      </c>
      <c r="W236" s="44" t="str">
        <f aca="false">IF($A236="","",MAX($W235-(U236-V236),0))</f>
        <v/>
      </c>
      <c r="X236" s="44" t="str">
        <f aca="false">IF($A236="","",IF($Z235&lt;=0.005,0,MIN('Debt Snowball Calculator'!$F$19,$Z235+Y236)+IF('Debt Snowball Calculator'!$H$19=$D236,MIN($C236,MAX($Z235-(MIN('Debt Snowball Calculator'!$F$19,$Z235+Y236)-Y236),0)),0)))</f>
        <v/>
      </c>
      <c r="Y236" s="44" t="str">
        <f aca="false">IF($A236="","",$Z235*('Debt Snowball Calculator'!$E$19/12))</f>
        <v/>
      </c>
      <c r="Z236" s="44" t="str">
        <f aca="false">IF($A236="","",MAX($Z235-(X236-Y236),0))</f>
        <v/>
      </c>
      <c r="AA236" s="44" t="str">
        <f aca="false">IF($A236="","",IF($AC235&lt;=0.005,0,MIN('Debt Snowball Calculator'!$F$20,$AC235+AB236)+IF('Debt Snowball Calculator'!$H$20=$D236,MIN($C236,MAX($AC235-(MIN('Debt Snowball Calculator'!$F$20,$AC235+AB236)-AB236),0)),0)))</f>
        <v/>
      </c>
      <c r="AB236" s="44" t="str">
        <f aca="false">IF($A236="","",$AC235*('Debt Snowball Calculator'!$E$20/12))</f>
        <v/>
      </c>
      <c r="AC236" s="44" t="str">
        <f aca="false">IF($A236="","",MAX($AC235-(AA236-AB236),0))</f>
        <v/>
      </c>
      <c r="AD236" s="44" t="str">
        <f aca="false">IF($A236="","",IF($AF235&lt;=0.005,0,MIN('Debt Snowball Calculator'!$F$21,$AF235+AE236)+IF('Debt Snowball Calculator'!$H$21=$D236,MIN($C236,MAX($AF235-(MIN('Debt Snowball Calculator'!$F$21,$AF235+AE236)-AE236),0)),0)))</f>
        <v/>
      </c>
      <c r="AE236" s="44" t="str">
        <f aca="false">IF($A236="","",$AF235*('Debt Snowball Calculator'!$E$21/12))</f>
        <v/>
      </c>
      <c r="AF236" s="44" t="str">
        <f aca="false">IF($A236="","",MAX($AF235-(AD236-AE236),0))</f>
        <v/>
      </c>
      <c r="AG236" s="44" t="str">
        <f aca="false">IF($A236="","",IF($AI235&lt;=0.005,0,MIN('Debt Snowball Calculator'!$F$22,$AI235+AH236)+IF('Debt Snowball Calculator'!$H$22=$D236,MIN($C236,MAX($AI235-(MIN('Debt Snowball Calculator'!$F$22,$AI235+AH236)-AH236),0)),0)))</f>
        <v/>
      </c>
      <c r="AH236" s="44" t="str">
        <f aca="false">IF($A236="","",$AI235*('Debt Snowball Calculator'!$E$22/12))</f>
        <v/>
      </c>
      <c r="AI236" s="44" t="str">
        <f aca="false">IF($A236="","",MAX($AI235-(AG236-AH236),0))</f>
        <v/>
      </c>
      <c r="AJ236" s="44" t="str">
        <f aca="false">IF($A236="","",F236+I236+L236+O236+R236+U236+X236+AA236+AD236+AG236)</f>
        <v/>
      </c>
      <c r="AK236" s="44" t="str">
        <f aca="false">IF($A236="","",G236+J236+M236+P236+S236+V236+Y236+AB236+AE236+AH236)</f>
        <v/>
      </c>
      <c r="AL236" s="44" t="str">
        <f aca="false">IF($A236="","",H236+K236+N236+Q236+T236+W236+Z236+AC236+AF236+AI236)</f>
        <v/>
      </c>
    </row>
    <row r="237" customFormat="false" ht="15" hidden="false" customHeight="false" outlineLevel="0" collapsed="false">
      <c r="A237" s="36" t="str">
        <f aca="false">IF($A236="","",IF(AND(ISNUMBER($AL236),$AL236&gt;0.005),$A236+1,""))</f>
        <v/>
      </c>
      <c r="B237" s="37" t="str">
        <f aca="false">IF($A237="","",EDATE('Debt Snowball Calculator'!$C$8,$A237-1))</f>
        <v/>
      </c>
      <c r="C237" s="43" t="str">
        <f aca="false">IF($A237="","",'Debt Snowball Calculator'!$C$7+IF($H236&lt;=0.005,'Debt Snowball Calculator'!$F$13,0)+IF($K236&lt;=0.005,'Debt Snowball Calculator'!$F$14,0)+IF($N236&lt;=0.005,'Debt Snowball Calculator'!$F$15,0)+IF($Q236&lt;=0.005,'Debt Snowball Calculator'!$F$16,0)+IF($T236&lt;=0.005,'Debt Snowball Calculator'!$F$17,0)+IF($W236&lt;=0.005,'Debt Snowball Calculator'!$F$18,0)+IF($Z236&lt;=0.005,'Debt Snowball Calculator'!$F$19,0)+IF($AC236&lt;=0.005,'Debt Snowball Calculator'!$F$20,0)+IF($AF236&lt;=0.005,'Debt Snowball Calculator'!$F$21,0)+IF($AI236&lt;=0.005,'Debt Snowball Calculator'!$F$22,0))</f>
        <v/>
      </c>
      <c r="D237" s="36" t="str">
        <f aca="false">IF($A237="","",MIN(IF($H236&lt;=0.005,99999,'Debt Snowball Calculator'!$H$13),IF($K236&lt;=0.005,99999,'Debt Snowball Calculator'!$H$14),IF($N236&lt;=0.005,99999,'Debt Snowball Calculator'!$H$15),IF($Q236&lt;=0.005,99999,'Debt Snowball Calculator'!$H$16),IF($T236&lt;=0.005,99999,'Debt Snowball Calculator'!$H$17),IF($W236&lt;=0.005,99999,'Debt Snowball Calculator'!$H$18),IF($Z236&lt;=0.005,99999,'Debt Snowball Calculator'!$H$19),IF($AC236&lt;=0.005,99999,'Debt Snowball Calculator'!$H$20),IF($AF236&lt;=0.005,99999,'Debt Snowball Calculator'!$H$21),IF($AI236&lt;=0.005,99999,'Debt Snowball Calculator'!$H$22)))</f>
        <v/>
      </c>
      <c r="E237" s="10" t="str">
        <f aca="false">IF($A237="","",IF($D237&gt;=99999,"— All Paid Off —",INDEX('Debt Snowball Calculator'!$C$13:$C$22,MATCH($D237,'Debt Snowball Calculator'!$H$13:$H$22,0))))</f>
        <v/>
      </c>
      <c r="F237" s="43" t="str">
        <f aca="false">IF($A237="","",IF($H236&lt;=0.005,0,MIN('Debt Snowball Calculator'!$F$13,$H236+G237)+IF('Debt Snowball Calculator'!$H$13=$D237,MIN($C237,MAX($H236-(MIN('Debt Snowball Calculator'!$F$13,$H236+G237)-G237),0)),0)))</f>
        <v/>
      </c>
      <c r="G237" s="43" t="str">
        <f aca="false">IF($A237="","",$H236*('Debt Snowball Calculator'!$E$13/12))</f>
        <v/>
      </c>
      <c r="H237" s="43" t="str">
        <f aca="false">IF($A237="","",MAX($H236-(F237-G237),0))</f>
        <v/>
      </c>
      <c r="I237" s="43" t="str">
        <f aca="false">IF($A237="","",IF($K236&lt;=0.005,0,MIN('Debt Snowball Calculator'!$F$14,$K236+J237)+IF('Debt Snowball Calculator'!$H$14=$D237,MIN($C237,MAX($K236-(MIN('Debt Snowball Calculator'!$F$14,$K236+J237)-J237),0)),0)))</f>
        <v/>
      </c>
      <c r="J237" s="43" t="str">
        <f aca="false">IF($A237="","",$K236*('Debt Snowball Calculator'!$E$14/12))</f>
        <v/>
      </c>
      <c r="K237" s="43" t="str">
        <f aca="false">IF($A237="","",MAX($K236-(I237-J237),0))</f>
        <v/>
      </c>
      <c r="L237" s="43" t="str">
        <f aca="false">IF($A237="","",IF($N236&lt;=0.005,0,MIN('Debt Snowball Calculator'!$F$15,$N236+M237)+IF('Debt Snowball Calculator'!$H$15=$D237,MIN($C237,MAX($N236-(MIN('Debt Snowball Calculator'!$F$15,$N236+M237)-M237),0)),0)))</f>
        <v/>
      </c>
      <c r="M237" s="43" t="str">
        <f aca="false">IF($A237="","",$N236*('Debt Snowball Calculator'!$E$15/12))</f>
        <v/>
      </c>
      <c r="N237" s="43" t="str">
        <f aca="false">IF($A237="","",MAX($N236-(L237-M237),0))</f>
        <v/>
      </c>
      <c r="O237" s="43" t="str">
        <f aca="false">IF($A237="","",IF($Q236&lt;=0.005,0,MIN('Debt Snowball Calculator'!$F$16,$Q236+P237)+IF('Debt Snowball Calculator'!$H$16=$D237,MIN($C237,MAX($Q236-(MIN('Debt Snowball Calculator'!$F$16,$Q236+P237)-P237),0)),0)))</f>
        <v/>
      </c>
      <c r="P237" s="43" t="str">
        <f aca="false">IF($A237="","",$Q236*('Debt Snowball Calculator'!$E$16/12))</f>
        <v/>
      </c>
      <c r="Q237" s="43" t="str">
        <f aca="false">IF($A237="","",MAX($Q236-(O237-P237),0))</f>
        <v/>
      </c>
      <c r="R237" s="43" t="str">
        <f aca="false">IF($A237="","",IF($T236&lt;=0.005,0,MIN('Debt Snowball Calculator'!$F$17,$T236+S237)+IF('Debt Snowball Calculator'!$H$17=$D237,MIN($C237,MAX($T236-(MIN('Debt Snowball Calculator'!$F$17,$T236+S237)-S237),0)),0)))</f>
        <v/>
      </c>
      <c r="S237" s="43" t="str">
        <f aca="false">IF($A237="","",$T236*('Debt Snowball Calculator'!$E$17/12))</f>
        <v/>
      </c>
      <c r="T237" s="43" t="str">
        <f aca="false">IF($A237="","",MAX($T236-(R237-S237),0))</f>
        <v/>
      </c>
      <c r="U237" s="43" t="str">
        <f aca="false">IF($A237="","",IF($W236&lt;=0.005,0,MIN('Debt Snowball Calculator'!$F$18,$W236+V237)+IF('Debt Snowball Calculator'!$H$18=$D237,MIN($C237,MAX($W236-(MIN('Debt Snowball Calculator'!$F$18,$W236+V237)-V237),0)),0)))</f>
        <v/>
      </c>
      <c r="V237" s="43" t="str">
        <f aca="false">IF($A237="","",$W236*('Debt Snowball Calculator'!$E$18/12))</f>
        <v/>
      </c>
      <c r="W237" s="43" t="str">
        <f aca="false">IF($A237="","",MAX($W236-(U237-V237),0))</f>
        <v/>
      </c>
      <c r="X237" s="43" t="str">
        <f aca="false">IF($A237="","",IF($Z236&lt;=0.005,0,MIN('Debt Snowball Calculator'!$F$19,$Z236+Y237)+IF('Debt Snowball Calculator'!$H$19=$D237,MIN($C237,MAX($Z236-(MIN('Debt Snowball Calculator'!$F$19,$Z236+Y237)-Y237),0)),0)))</f>
        <v/>
      </c>
      <c r="Y237" s="43" t="str">
        <f aca="false">IF($A237="","",$Z236*('Debt Snowball Calculator'!$E$19/12))</f>
        <v/>
      </c>
      <c r="Z237" s="43" t="str">
        <f aca="false">IF($A237="","",MAX($Z236-(X237-Y237),0))</f>
        <v/>
      </c>
      <c r="AA237" s="43" t="str">
        <f aca="false">IF($A237="","",IF($AC236&lt;=0.005,0,MIN('Debt Snowball Calculator'!$F$20,$AC236+AB237)+IF('Debt Snowball Calculator'!$H$20=$D237,MIN($C237,MAX($AC236-(MIN('Debt Snowball Calculator'!$F$20,$AC236+AB237)-AB237),0)),0)))</f>
        <v/>
      </c>
      <c r="AB237" s="43" t="str">
        <f aca="false">IF($A237="","",$AC236*('Debt Snowball Calculator'!$E$20/12))</f>
        <v/>
      </c>
      <c r="AC237" s="43" t="str">
        <f aca="false">IF($A237="","",MAX($AC236-(AA237-AB237),0))</f>
        <v/>
      </c>
      <c r="AD237" s="43" t="str">
        <f aca="false">IF($A237="","",IF($AF236&lt;=0.005,0,MIN('Debt Snowball Calculator'!$F$21,$AF236+AE237)+IF('Debt Snowball Calculator'!$H$21=$D237,MIN($C237,MAX($AF236-(MIN('Debt Snowball Calculator'!$F$21,$AF236+AE237)-AE237),0)),0)))</f>
        <v/>
      </c>
      <c r="AE237" s="43" t="str">
        <f aca="false">IF($A237="","",$AF236*('Debt Snowball Calculator'!$E$21/12))</f>
        <v/>
      </c>
      <c r="AF237" s="43" t="str">
        <f aca="false">IF($A237="","",MAX($AF236-(AD237-AE237),0))</f>
        <v/>
      </c>
      <c r="AG237" s="43" t="str">
        <f aca="false">IF($A237="","",IF($AI236&lt;=0.005,0,MIN('Debt Snowball Calculator'!$F$22,$AI236+AH237)+IF('Debt Snowball Calculator'!$H$22=$D237,MIN($C237,MAX($AI236-(MIN('Debt Snowball Calculator'!$F$22,$AI236+AH237)-AH237),0)),0)))</f>
        <v/>
      </c>
      <c r="AH237" s="43" t="str">
        <f aca="false">IF($A237="","",$AI236*('Debt Snowball Calculator'!$E$22/12))</f>
        <v/>
      </c>
      <c r="AI237" s="43" t="str">
        <f aca="false">IF($A237="","",MAX($AI236-(AG237-AH237),0))</f>
        <v/>
      </c>
      <c r="AJ237" s="43" t="str">
        <f aca="false">IF($A237="","",F237+I237+L237+O237+R237+U237+X237+AA237+AD237+AG237)</f>
        <v/>
      </c>
      <c r="AK237" s="43" t="str">
        <f aca="false">IF($A237="","",G237+J237+M237+P237+S237+V237+Y237+AB237+AE237+AH237)</f>
        <v/>
      </c>
      <c r="AL237" s="43" t="str">
        <f aca="false">IF($A237="","",H237+K237+N237+Q237+T237+W237+Z237+AC237+AF237+AI237)</f>
        <v/>
      </c>
    </row>
    <row r="238" customFormat="false" ht="15" hidden="false" customHeight="false" outlineLevel="0" collapsed="false">
      <c r="A238" s="39" t="str">
        <f aca="false">IF($A237="","",IF(AND(ISNUMBER($AL237),$AL237&gt;0.005),$A237+1,""))</f>
        <v/>
      </c>
      <c r="B238" s="40" t="str">
        <f aca="false">IF($A238="","",EDATE('Debt Snowball Calculator'!$C$8,$A238-1))</f>
        <v/>
      </c>
      <c r="C238" s="44" t="str">
        <f aca="false">IF($A238="","",'Debt Snowball Calculator'!$C$7+IF($H237&lt;=0.005,'Debt Snowball Calculator'!$F$13,0)+IF($K237&lt;=0.005,'Debt Snowball Calculator'!$F$14,0)+IF($N237&lt;=0.005,'Debt Snowball Calculator'!$F$15,0)+IF($Q237&lt;=0.005,'Debt Snowball Calculator'!$F$16,0)+IF($T237&lt;=0.005,'Debt Snowball Calculator'!$F$17,0)+IF($W237&lt;=0.005,'Debt Snowball Calculator'!$F$18,0)+IF($Z237&lt;=0.005,'Debt Snowball Calculator'!$F$19,0)+IF($AC237&lt;=0.005,'Debt Snowball Calculator'!$F$20,0)+IF($AF237&lt;=0.005,'Debt Snowball Calculator'!$F$21,0)+IF($AI237&lt;=0.005,'Debt Snowball Calculator'!$F$22,0))</f>
        <v/>
      </c>
      <c r="D238" s="39" t="str">
        <f aca="false">IF($A238="","",MIN(IF($H237&lt;=0.005,99999,'Debt Snowball Calculator'!$H$13),IF($K237&lt;=0.005,99999,'Debt Snowball Calculator'!$H$14),IF($N237&lt;=0.005,99999,'Debt Snowball Calculator'!$H$15),IF($Q237&lt;=0.005,99999,'Debt Snowball Calculator'!$H$16),IF($T237&lt;=0.005,99999,'Debt Snowball Calculator'!$H$17),IF($W237&lt;=0.005,99999,'Debt Snowball Calculator'!$H$18),IF($Z237&lt;=0.005,99999,'Debt Snowball Calculator'!$H$19),IF($AC237&lt;=0.005,99999,'Debt Snowball Calculator'!$H$20),IF($AF237&lt;=0.005,99999,'Debt Snowball Calculator'!$H$21),IF($AI237&lt;=0.005,99999,'Debt Snowball Calculator'!$H$22)))</f>
        <v/>
      </c>
      <c r="E238" s="17" t="str">
        <f aca="false">IF($A238="","",IF($D238&gt;=99999,"— All Paid Off —",INDEX('Debt Snowball Calculator'!$C$13:$C$22,MATCH($D238,'Debt Snowball Calculator'!$H$13:$H$22,0))))</f>
        <v/>
      </c>
      <c r="F238" s="44" t="str">
        <f aca="false">IF($A238="","",IF($H237&lt;=0.005,0,MIN('Debt Snowball Calculator'!$F$13,$H237+G238)+IF('Debt Snowball Calculator'!$H$13=$D238,MIN($C238,MAX($H237-(MIN('Debt Snowball Calculator'!$F$13,$H237+G238)-G238),0)),0)))</f>
        <v/>
      </c>
      <c r="G238" s="44" t="str">
        <f aca="false">IF($A238="","",$H237*('Debt Snowball Calculator'!$E$13/12))</f>
        <v/>
      </c>
      <c r="H238" s="44" t="str">
        <f aca="false">IF($A238="","",MAX($H237-(F238-G238),0))</f>
        <v/>
      </c>
      <c r="I238" s="44" t="str">
        <f aca="false">IF($A238="","",IF($K237&lt;=0.005,0,MIN('Debt Snowball Calculator'!$F$14,$K237+J238)+IF('Debt Snowball Calculator'!$H$14=$D238,MIN($C238,MAX($K237-(MIN('Debt Snowball Calculator'!$F$14,$K237+J238)-J238),0)),0)))</f>
        <v/>
      </c>
      <c r="J238" s="44" t="str">
        <f aca="false">IF($A238="","",$K237*('Debt Snowball Calculator'!$E$14/12))</f>
        <v/>
      </c>
      <c r="K238" s="44" t="str">
        <f aca="false">IF($A238="","",MAX($K237-(I238-J238),0))</f>
        <v/>
      </c>
      <c r="L238" s="44" t="str">
        <f aca="false">IF($A238="","",IF($N237&lt;=0.005,0,MIN('Debt Snowball Calculator'!$F$15,$N237+M238)+IF('Debt Snowball Calculator'!$H$15=$D238,MIN($C238,MAX($N237-(MIN('Debt Snowball Calculator'!$F$15,$N237+M238)-M238),0)),0)))</f>
        <v/>
      </c>
      <c r="M238" s="44" t="str">
        <f aca="false">IF($A238="","",$N237*('Debt Snowball Calculator'!$E$15/12))</f>
        <v/>
      </c>
      <c r="N238" s="44" t="str">
        <f aca="false">IF($A238="","",MAX($N237-(L238-M238),0))</f>
        <v/>
      </c>
      <c r="O238" s="44" t="str">
        <f aca="false">IF($A238="","",IF($Q237&lt;=0.005,0,MIN('Debt Snowball Calculator'!$F$16,$Q237+P238)+IF('Debt Snowball Calculator'!$H$16=$D238,MIN($C238,MAX($Q237-(MIN('Debt Snowball Calculator'!$F$16,$Q237+P238)-P238),0)),0)))</f>
        <v/>
      </c>
      <c r="P238" s="44" t="str">
        <f aca="false">IF($A238="","",$Q237*('Debt Snowball Calculator'!$E$16/12))</f>
        <v/>
      </c>
      <c r="Q238" s="44" t="str">
        <f aca="false">IF($A238="","",MAX($Q237-(O238-P238),0))</f>
        <v/>
      </c>
      <c r="R238" s="44" t="str">
        <f aca="false">IF($A238="","",IF($T237&lt;=0.005,0,MIN('Debt Snowball Calculator'!$F$17,$T237+S238)+IF('Debt Snowball Calculator'!$H$17=$D238,MIN($C238,MAX($T237-(MIN('Debt Snowball Calculator'!$F$17,$T237+S238)-S238),0)),0)))</f>
        <v/>
      </c>
      <c r="S238" s="44" t="str">
        <f aca="false">IF($A238="","",$T237*('Debt Snowball Calculator'!$E$17/12))</f>
        <v/>
      </c>
      <c r="T238" s="44" t="str">
        <f aca="false">IF($A238="","",MAX($T237-(R238-S238),0))</f>
        <v/>
      </c>
      <c r="U238" s="44" t="str">
        <f aca="false">IF($A238="","",IF($W237&lt;=0.005,0,MIN('Debt Snowball Calculator'!$F$18,$W237+V238)+IF('Debt Snowball Calculator'!$H$18=$D238,MIN($C238,MAX($W237-(MIN('Debt Snowball Calculator'!$F$18,$W237+V238)-V238),0)),0)))</f>
        <v/>
      </c>
      <c r="V238" s="44" t="str">
        <f aca="false">IF($A238="","",$W237*('Debt Snowball Calculator'!$E$18/12))</f>
        <v/>
      </c>
      <c r="W238" s="44" t="str">
        <f aca="false">IF($A238="","",MAX($W237-(U238-V238),0))</f>
        <v/>
      </c>
      <c r="X238" s="44" t="str">
        <f aca="false">IF($A238="","",IF($Z237&lt;=0.005,0,MIN('Debt Snowball Calculator'!$F$19,$Z237+Y238)+IF('Debt Snowball Calculator'!$H$19=$D238,MIN($C238,MAX($Z237-(MIN('Debt Snowball Calculator'!$F$19,$Z237+Y238)-Y238),0)),0)))</f>
        <v/>
      </c>
      <c r="Y238" s="44" t="str">
        <f aca="false">IF($A238="","",$Z237*('Debt Snowball Calculator'!$E$19/12))</f>
        <v/>
      </c>
      <c r="Z238" s="44" t="str">
        <f aca="false">IF($A238="","",MAX($Z237-(X238-Y238),0))</f>
        <v/>
      </c>
      <c r="AA238" s="44" t="str">
        <f aca="false">IF($A238="","",IF($AC237&lt;=0.005,0,MIN('Debt Snowball Calculator'!$F$20,$AC237+AB238)+IF('Debt Snowball Calculator'!$H$20=$D238,MIN($C238,MAX($AC237-(MIN('Debt Snowball Calculator'!$F$20,$AC237+AB238)-AB238),0)),0)))</f>
        <v/>
      </c>
      <c r="AB238" s="44" t="str">
        <f aca="false">IF($A238="","",$AC237*('Debt Snowball Calculator'!$E$20/12))</f>
        <v/>
      </c>
      <c r="AC238" s="44" t="str">
        <f aca="false">IF($A238="","",MAX($AC237-(AA238-AB238),0))</f>
        <v/>
      </c>
      <c r="AD238" s="44" t="str">
        <f aca="false">IF($A238="","",IF($AF237&lt;=0.005,0,MIN('Debt Snowball Calculator'!$F$21,$AF237+AE238)+IF('Debt Snowball Calculator'!$H$21=$D238,MIN($C238,MAX($AF237-(MIN('Debt Snowball Calculator'!$F$21,$AF237+AE238)-AE238),0)),0)))</f>
        <v/>
      </c>
      <c r="AE238" s="44" t="str">
        <f aca="false">IF($A238="","",$AF237*('Debt Snowball Calculator'!$E$21/12))</f>
        <v/>
      </c>
      <c r="AF238" s="44" t="str">
        <f aca="false">IF($A238="","",MAX($AF237-(AD238-AE238),0))</f>
        <v/>
      </c>
      <c r="AG238" s="44" t="str">
        <f aca="false">IF($A238="","",IF($AI237&lt;=0.005,0,MIN('Debt Snowball Calculator'!$F$22,$AI237+AH238)+IF('Debt Snowball Calculator'!$H$22=$D238,MIN($C238,MAX($AI237-(MIN('Debt Snowball Calculator'!$F$22,$AI237+AH238)-AH238),0)),0)))</f>
        <v/>
      </c>
      <c r="AH238" s="44" t="str">
        <f aca="false">IF($A238="","",$AI237*('Debt Snowball Calculator'!$E$22/12))</f>
        <v/>
      </c>
      <c r="AI238" s="44" t="str">
        <f aca="false">IF($A238="","",MAX($AI237-(AG238-AH238),0))</f>
        <v/>
      </c>
      <c r="AJ238" s="44" t="str">
        <f aca="false">IF($A238="","",F238+I238+L238+O238+R238+U238+X238+AA238+AD238+AG238)</f>
        <v/>
      </c>
      <c r="AK238" s="44" t="str">
        <f aca="false">IF($A238="","",G238+J238+M238+P238+S238+V238+Y238+AB238+AE238+AH238)</f>
        <v/>
      </c>
      <c r="AL238" s="44" t="str">
        <f aca="false">IF($A238="","",H238+K238+N238+Q238+T238+W238+Z238+AC238+AF238+AI238)</f>
        <v/>
      </c>
    </row>
    <row r="239" customFormat="false" ht="15" hidden="false" customHeight="false" outlineLevel="0" collapsed="false">
      <c r="A239" s="36" t="str">
        <f aca="false">IF($A238="","",IF(AND(ISNUMBER($AL238),$AL238&gt;0.005),$A238+1,""))</f>
        <v/>
      </c>
      <c r="B239" s="37" t="str">
        <f aca="false">IF($A239="","",EDATE('Debt Snowball Calculator'!$C$8,$A239-1))</f>
        <v/>
      </c>
      <c r="C239" s="43" t="str">
        <f aca="false">IF($A239="","",'Debt Snowball Calculator'!$C$7+IF($H238&lt;=0.005,'Debt Snowball Calculator'!$F$13,0)+IF($K238&lt;=0.005,'Debt Snowball Calculator'!$F$14,0)+IF($N238&lt;=0.005,'Debt Snowball Calculator'!$F$15,0)+IF($Q238&lt;=0.005,'Debt Snowball Calculator'!$F$16,0)+IF($T238&lt;=0.005,'Debt Snowball Calculator'!$F$17,0)+IF($W238&lt;=0.005,'Debt Snowball Calculator'!$F$18,0)+IF($Z238&lt;=0.005,'Debt Snowball Calculator'!$F$19,0)+IF($AC238&lt;=0.005,'Debt Snowball Calculator'!$F$20,0)+IF($AF238&lt;=0.005,'Debt Snowball Calculator'!$F$21,0)+IF($AI238&lt;=0.005,'Debt Snowball Calculator'!$F$22,0))</f>
        <v/>
      </c>
      <c r="D239" s="36" t="str">
        <f aca="false">IF($A239="","",MIN(IF($H238&lt;=0.005,99999,'Debt Snowball Calculator'!$H$13),IF($K238&lt;=0.005,99999,'Debt Snowball Calculator'!$H$14),IF($N238&lt;=0.005,99999,'Debt Snowball Calculator'!$H$15),IF($Q238&lt;=0.005,99999,'Debt Snowball Calculator'!$H$16),IF($T238&lt;=0.005,99999,'Debt Snowball Calculator'!$H$17),IF($W238&lt;=0.005,99999,'Debt Snowball Calculator'!$H$18),IF($Z238&lt;=0.005,99999,'Debt Snowball Calculator'!$H$19),IF($AC238&lt;=0.005,99999,'Debt Snowball Calculator'!$H$20),IF($AF238&lt;=0.005,99999,'Debt Snowball Calculator'!$H$21),IF($AI238&lt;=0.005,99999,'Debt Snowball Calculator'!$H$22)))</f>
        <v/>
      </c>
      <c r="E239" s="10" t="str">
        <f aca="false">IF($A239="","",IF($D239&gt;=99999,"— All Paid Off —",INDEX('Debt Snowball Calculator'!$C$13:$C$22,MATCH($D239,'Debt Snowball Calculator'!$H$13:$H$22,0))))</f>
        <v/>
      </c>
      <c r="F239" s="43" t="str">
        <f aca="false">IF($A239="","",IF($H238&lt;=0.005,0,MIN('Debt Snowball Calculator'!$F$13,$H238+G239)+IF('Debt Snowball Calculator'!$H$13=$D239,MIN($C239,MAX($H238-(MIN('Debt Snowball Calculator'!$F$13,$H238+G239)-G239),0)),0)))</f>
        <v/>
      </c>
      <c r="G239" s="43" t="str">
        <f aca="false">IF($A239="","",$H238*('Debt Snowball Calculator'!$E$13/12))</f>
        <v/>
      </c>
      <c r="H239" s="43" t="str">
        <f aca="false">IF($A239="","",MAX($H238-(F239-G239),0))</f>
        <v/>
      </c>
      <c r="I239" s="43" t="str">
        <f aca="false">IF($A239="","",IF($K238&lt;=0.005,0,MIN('Debt Snowball Calculator'!$F$14,$K238+J239)+IF('Debt Snowball Calculator'!$H$14=$D239,MIN($C239,MAX($K238-(MIN('Debt Snowball Calculator'!$F$14,$K238+J239)-J239),0)),0)))</f>
        <v/>
      </c>
      <c r="J239" s="43" t="str">
        <f aca="false">IF($A239="","",$K238*('Debt Snowball Calculator'!$E$14/12))</f>
        <v/>
      </c>
      <c r="K239" s="43" t="str">
        <f aca="false">IF($A239="","",MAX($K238-(I239-J239),0))</f>
        <v/>
      </c>
      <c r="L239" s="43" t="str">
        <f aca="false">IF($A239="","",IF($N238&lt;=0.005,0,MIN('Debt Snowball Calculator'!$F$15,$N238+M239)+IF('Debt Snowball Calculator'!$H$15=$D239,MIN($C239,MAX($N238-(MIN('Debt Snowball Calculator'!$F$15,$N238+M239)-M239),0)),0)))</f>
        <v/>
      </c>
      <c r="M239" s="43" t="str">
        <f aca="false">IF($A239="","",$N238*('Debt Snowball Calculator'!$E$15/12))</f>
        <v/>
      </c>
      <c r="N239" s="43" t="str">
        <f aca="false">IF($A239="","",MAX($N238-(L239-M239),0))</f>
        <v/>
      </c>
      <c r="O239" s="43" t="str">
        <f aca="false">IF($A239="","",IF($Q238&lt;=0.005,0,MIN('Debt Snowball Calculator'!$F$16,$Q238+P239)+IF('Debt Snowball Calculator'!$H$16=$D239,MIN($C239,MAX($Q238-(MIN('Debt Snowball Calculator'!$F$16,$Q238+P239)-P239),0)),0)))</f>
        <v/>
      </c>
      <c r="P239" s="43" t="str">
        <f aca="false">IF($A239="","",$Q238*('Debt Snowball Calculator'!$E$16/12))</f>
        <v/>
      </c>
      <c r="Q239" s="43" t="str">
        <f aca="false">IF($A239="","",MAX($Q238-(O239-P239),0))</f>
        <v/>
      </c>
      <c r="R239" s="43" t="str">
        <f aca="false">IF($A239="","",IF($T238&lt;=0.005,0,MIN('Debt Snowball Calculator'!$F$17,$T238+S239)+IF('Debt Snowball Calculator'!$H$17=$D239,MIN($C239,MAX($T238-(MIN('Debt Snowball Calculator'!$F$17,$T238+S239)-S239),0)),0)))</f>
        <v/>
      </c>
      <c r="S239" s="43" t="str">
        <f aca="false">IF($A239="","",$T238*('Debt Snowball Calculator'!$E$17/12))</f>
        <v/>
      </c>
      <c r="T239" s="43" t="str">
        <f aca="false">IF($A239="","",MAX($T238-(R239-S239),0))</f>
        <v/>
      </c>
      <c r="U239" s="43" t="str">
        <f aca="false">IF($A239="","",IF($W238&lt;=0.005,0,MIN('Debt Snowball Calculator'!$F$18,$W238+V239)+IF('Debt Snowball Calculator'!$H$18=$D239,MIN($C239,MAX($W238-(MIN('Debt Snowball Calculator'!$F$18,$W238+V239)-V239),0)),0)))</f>
        <v/>
      </c>
      <c r="V239" s="43" t="str">
        <f aca="false">IF($A239="","",$W238*('Debt Snowball Calculator'!$E$18/12))</f>
        <v/>
      </c>
      <c r="W239" s="43" t="str">
        <f aca="false">IF($A239="","",MAX($W238-(U239-V239),0))</f>
        <v/>
      </c>
      <c r="X239" s="43" t="str">
        <f aca="false">IF($A239="","",IF($Z238&lt;=0.005,0,MIN('Debt Snowball Calculator'!$F$19,$Z238+Y239)+IF('Debt Snowball Calculator'!$H$19=$D239,MIN($C239,MAX($Z238-(MIN('Debt Snowball Calculator'!$F$19,$Z238+Y239)-Y239),0)),0)))</f>
        <v/>
      </c>
      <c r="Y239" s="43" t="str">
        <f aca="false">IF($A239="","",$Z238*('Debt Snowball Calculator'!$E$19/12))</f>
        <v/>
      </c>
      <c r="Z239" s="43" t="str">
        <f aca="false">IF($A239="","",MAX($Z238-(X239-Y239),0))</f>
        <v/>
      </c>
      <c r="AA239" s="43" t="str">
        <f aca="false">IF($A239="","",IF($AC238&lt;=0.005,0,MIN('Debt Snowball Calculator'!$F$20,$AC238+AB239)+IF('Debt Snowball Calculator'!$H$20=$D239,MIN($C239,MAX($AC238-(MIN('Debt Snowball Calculator'!$F$20,$AC238+AB239)-AB239),0)),0)))</f>
        <v/>
      </c>
      <c r="AB239" s="43" t="str">
        <f aca="false">IF($A239="","",$AC238*('Debt Snowball Calculator'!$E$20/12))</f>
        <v/>
      </c>
      <c r="AC239" s="43" t="str">
        <f aca="false">IF($A239="","",MAX($AC238-(AA239-AB239),0))</f>
        <v/>
      </c>
      <c r="AD239" s="43" t="str">
        <f aca="false">IF($A239="","",IF($AF238&lt;=0.005,0,MIN('Debt Snowball Calculator'!$F$21,$AF238+AE239)+IF('Debt Snowball Calculator'!$H$21=$D239,MIN($C239,MAX($AF238-(MIN('Debt Snowball Calculator'!$F$21,$AF238+AE239)-AE239),0)),0)))</f>
        <v/>
      </c>
      <c r="AE239" s="43" t="str">
        <f aca="false">IF($A239="","",$AF238*('Debt Snowball Calculator'!$E$21/12))</f>
        <v/>
      </c>
      <c r="AF239" s="43" t="str">
        <f aca="false">IF($A239="","",MAX($AF238-(AD239-AE239),0))</f>
        <v/>
      </c>
      <c r="AG239" s="43" t="str">
        <f aca="false">IF($A239="","",IF($AI238&lt;=0.005,0,MIN('Debt Snowball Calculator'!$F$22,$AI238+AH239)+IF('Debt Snowball Calculator'!$H$22=$D239,MIN($C239,MAX($AI238-(MIN('Debt Snowball Calculator'!$F$22,$AI238+AH239)-AH239),0)),0)))</f>
        <v/>
      </c>
      <c r="AH239" s="43" t="str">
        <f aca="false">IF($A239="","",$AI238*('Debt Snowball Calculator'!$E$22/12))</f>
        <v/>
      </c>
      <c r="AI239" s="43" t="str">
        <f aca="false">IF($A239="","",MAX($AI238-(AG239-AH239),0))</f>
        <v/>
      </c>
      <c r="AJ239" s="43" t="str">
        <f aca="false">IF($A239="","",F239+I239+L239+O239+R239+U239+X239+AA239+AD239+AG239)</f>
        <v/>
      </c>
      <c r="AK239" s="43" t="str">
        <f aca="false">IF($A239="","",G239+J239+M239+P239+S239+V239+Y239+AB239+AE239+AH239)</f>
        <v/>
      </c>
      <c r="AL239" s="43" t="str">
        <f aca="false">IF($A239="","",H239+K239+N239+Q239+T239+W239+Z239+AC239+AF239+AI239)</f>
        <v/>
      </c>
    </row>
    <row r="240" customFormat="false" ht="15" hidden="false" customHeight="false" outlineLevel="0" collapsed="false">
      <c r="A240" s="39" t="str">
        <f aca="false">IF($A239="","",IF(AND(ISNUMBER($AL239),$AL239&gt;0.005),$A239+1,""))</f>
        <v/>
      </c>
      <c r="B240" s="40" t="str">
        <f aca="false">IF($A240="","",EDATE('Debt Snowball Calculator'!$C$8,$A240-1))</f>
        <v/>
      </c>
      <c r="C240" s="44" t="str">
        <f aca="false">IF($A240="","",'Debt Snowball Calculator'!$C$7+IF($H239&lt;=0.005,'Debt Snowball Calculator'!$F$13,0)+IF($K239&lt;=0.005,'Debt Snowball Calculator'!$F$14,0)+IF($N239&lt;=0.005,'Debt Snowball Calculator'!$F$15,0)+IF($Q239&lt;=0.005,'Debt Snowball Calculator'!$F$16,0)+IF($T239&lt;=0.005,'Debt Snowball Calculator'!$F$17,0)+IF($W239&lt;=0.005,'Debt Snowball Calculator'!$F$18,0)+IF($Z239&lt;=0.005,'Debt Snowball Calculator'!$F$19,0)+IF($AC239&lt;=0.005,'Debt Snowball Calculator'!$F$20,0)+IF($AF239&lt;=0.005,'Debt Snowball Calculator'!$F$21,0)+IF($AI239&lt;=0.005,'Debt Snowball Calculator'!$F$22,0))</f>
        <v/>
      </c>
      <c r="D240" s="39" t="str">
        <f aca="false">IF($A240="","",MIN(IF($H239&lt;=0.005,99999,'Debt Snowball Calculator'!$H$13),IF($K239&lt;=0.005,99999,'Debt Snowball Calculator'!$H$14),IF($N239&lt;=0.005,99999,'Debt Snowball Calculator'!$H$15),IF($Q239&lt;=0.005,99999,'Debt Snowball Calculator'!$H$16),IF($T239&lt;=0.005,99999,'Debt Snowball Calculator'!$H$17),IF($W239&lt;=0.005,99999,'Debt Snowball Calculator'!$H$18),IF($Z239&lt;=0.005,99999,'Debt Snowball Calculator'!$H$19),IF($AC239&lt;=0.005,99999,'Debt Snowball Calculator'!$H$20),IF($AF239&lt;=0.005,99999,'Debt Snowball Calculator'!$H$21),IF($AI239&lt;=0.005,99999,'Debt Snowball Calculator'!$H$22)))</f>
        <v/>
      </c>
      <c r="E240" s="17" t="str">
        <f aca="false">IF($A240="","",IF($D240&gt;=99999,"— All Paid Off —",INDEX('Debt Snowball Calculator'!$C$13:$C$22,MATCH($D240,'Debt Snowball Calculator'!$H$13:$H$22,0))))</f>
        <v/>
      </c>
      <c r="F240" s="44" t="str">
        <f aca="false">IF($A240="","",IF($H239&lt;=0.005,0,MIN('Debt Snowball Calculator'!$F$13,$H239+G240)+IF('Debt Snowball Calculator'!$H$13=$D240,MIN($C240,MAX($H239-(MIN('Debt Snowball Calculator'!$F$13,$H239+G240)-G240),0)),0)))</f>
        <v/>
      </c>
      <c r="G240" s="44" t="str">
        <f aca="false">IF($A240="","",$H239*('Debt Snowball Calculator'!$E$13/12))</f>
        <v/>
      </c>
      <c r="H240" s="44" t="str">
        <f aca="false">IF($A240="","",MAX($H239-(F240-G240),0))</f>
        <v/>
      </c>
      <c r="I240" s="44" t="str">
        <f aca="false">IF($A240="","",IF($K239&lt;=0.005,0,MIN('Debt Snowball Calculator'!$F$14,$K239+J240)+IF('Debt Snowball Calculator'!$H$14=$D240,MIN($C240,MAX($K239-(MIN('Debt Snowball Calculator'!$F$14,$K239+J240)-J240),0)),0)))</f>
        <v/>
      </c>
      <c r="J240" s="44" t="str">
        <f aca="false">IF($A240="","",$K239*('Debt Snowball Calculator'!$E$14/12))</f>
        <v/>
      </c>
      <c r="K240" s="44" t="str">
        <f aca="false">IF($A240="","",MAX($K239-(I240-J240),0))</f>
        <v/>
      </c>
      <c r="L240" s="44" t="str">
        <f aca="false">IF($A240="","",IF($N239&lt;=0.005,0,MIN('Debt Snowball Calculator'!$F$15,$N239+M240)+IF('Debt Snowball Calculator'!$H$15=$D240,MIN($C240,MAX($N239-(MIN('Debt Snowball Calculator'!$F$15,$N239+M240)-M240),0)),0)))</f>
        <v/>
      </c>
      <c r="M240" s="44" t="str">
        <f aca="false">IF($A240="","",$N239*('Debt Snowball Calculator'!$E$15/12))</f>
        <v/>
      </c>
      <c r="N240" s="44" t="str">
        <f aca="false">IF($A240="","",MAX($N239-(L240-M240),0))</f>
        <v/>
      </c>
      <c r="O240" s="44" t="str">
        <f aca="false">IF($A240="","",IF($Q239&lt;=0.005,0,MIN('Debt Snowball Calculator'!$F$16,$Q239+P240)+IF('Debt Snowball Calculator'!$H$16=$D240,MIN($C240,MAX($Q239-(MIN('Debt Snowball Calculator'!$F$16,$Q239+P240)-P240),0)),0)))</f>
        <v/>
      </c>
      <c r="P240" s="44" t="str">
        <f aca="false">IF($A240="","",$Q239*('Debt Snowball Calculator'!$E$16/12))</f>
        <v/>
      </c>
      <c r="Q240" s="44" t="str">
        <f aca="false">IF($A240="","",MAX($Q239-(O240-P240),0))</f>
        <v/>
      </c>
      <c r="R240" s="44" t="str">
        <f aca="false">IF($A240="","",IF($T239&lt;=0.005,0,MIN('Debt Snowball Calculator'!$F$17,$T239+S240)+IF('Debt Snowball Calculator'!$H$17=$D240,MIN($C240,MAX($T239-(MIN('Debt Snowball Calculator'!$F$17,$T239+S240)-S240),0)),0)))</f>
        <v/>
      </c>
      <c r="S240" s="44" t="str">
        <f aca="false">IF($A240="","",$T239*('Debt Snowball Calculator'!$E$17/12))</f>
        <v/>
      </c>
      <c r="T240" s="44" t="str">
        <f aca="false">IF($A240="","",MAX($T239-(R240-S240),0))</f>
        <v/>
      </c>
      <c r="U240" s="44" t="str">
        <f aca="false">IF($A240="","",IF($W239&lt;=0.005,0,MIN('Debt Snowball Calculator'!$F$18,$W239+V240)+IF('Debt Snowball Calculator'!$H$18=$D240,MIN($C240,MAX($W239-(MIN('Debt Snowball Calculator'!$F$18,$W239+V240)-V240),0)),0)))</f>
        <v/>
      </c>
      <c r="V240" s="44" t="str">
        <f aca="false">IF($A240="","",$W239*('Debt Snowball Calculator'!$E$18/12))</f>
        <v/>
      </c>
      <c r="W240" s="44" t="str">
        <f aca="false">IF($A240="","",MAX($W239-(U240-V240),0))</f>
        <v/>
      </c>
      <c r="X240" s="44" t="str">
        <f aca="false">IF($A240="","",IF($Z239&lt;=0.005,0,MIN('Debt Snowball Calculator'!$F$19,$Z239+Y240)+IF('Debt Snowball Calculator'!$H$19=$D240,MIN($C240,MAX($Z239-(MIN('Debt Snowball Calculator'!$F$19,$Z239+Y240)-Y240),0)),0)))</f>
        <v/>
      </c>
      <c r="Y240" s="44" t="str">
        <f aca="false">IF($A240="","",$Z239*('Debt Snowball Calculator'!$E$19/12))</f>
        <v/>
      </c>
      <c r="Z240" s="44" t="str">
        <f aca="false">IF($A240="","",MAX($Z239-(X240-Y240),0))</f>
        <v/>
      </c>
      <c r="AA240" s="44" t="str">
        <f aca="false">IF($A240="","",IF($AC239&lt;=0.005,0,MIN('Debt Snowball Calculator'!$F$20,$AC239+AB240)+IF('Debt Snowball Calculator'!$H$20=$D240,MIN($C240,MAX($AC239-(MIN('Debt Snowball Calculator'!$F$20,$AC239+AB240)-AB240),0)),0)))</f>
        <v/>
      </c>
      <c r="AB240" s="44" t="str">
        <f aca="false">IF($A240="","",$AC239*('Debt Snowball Calculator'!$E$20/12))</f>
        <v/>
      </c>
      <c r="AC240" s="44" t="str">
        <f aca="false">IF($A240="","",MAX($AC239-(AA240-AB240),0))</f>
        <v/>
      </c>
      <c r="AD240" s="44" t="str">
        <f aca="false">IF($A240="","",IF($AF239&lt;=0.005,0,MIN('Debt Snowball Calculator'!$F$21,$AF239+AE240)+IF('Debt Snowball Calculator'!$H$21=$D240,MIN($C240,MAX($AF239-(MIN('Debt Snowball Calculator'!$F$21,$AF239+AE240)-AE240),0)),0)))</f>
        <v/>
      </c>
      <c r="AE240" s="44" t="str">
        <f aca="false">IF($A240="","",$AF239*('Debt Snowball Calculator'!$E$21/12))</f>
        <v/>
      </c>
      <c r="AF240" s="44" t="str">
        <f aca="false">IF($A240="","",MAX($AF239-(AD240-AE240),0))</f>
        <v/>
      </c>
      <c r="AG240" s="44" t="str">
        <f aca="false">IF($A240="","",IF($AI239&lt;=0.005,0,MIN('Debt Snowball Calculator'!$F$22,$AI239+AH240)+IF('Debt Snowball Calculator'!$H$22=$D240,MIN($C240,MAX($AI239-(MIN('Debt Snowball Calculator'!$F$22,$AI239+AH240)-AH240),0)),0)))</f>
        <v/>
      </c>
      <c r="AH240" s="44" t="str">
        <f aca="false">IF($A240="","",$AI239*('Debt Snowball Calculator'!$E$22/12))</f>
        <v/>
      </c>
      <c r="AI240" s="44" t="str">
        <f aca="false">IF($A240="","",MAX($AI239-(AG240-AH240),0))</f>
        <v/>
      </c>
      <c r="AJ240" s="44" t="str">
        <f aca="false">IF($A240="","",F240+I240+L240+O240+R240+U240+X240+AA240+AD240+AG240)</f>
        <v/>
      </c>
      <c r="AK240" s="44" t="str">
        <f aca="false">IF($A240="","",G240+J240+M240+P240+S240+V240+Y240+AB240+AE240+AH240)</f>
        <v/>
      </c>
      <c r="AL240" s="44" t="str">
        <f aca="false">IF($A240="","",H240+K240+N240+Q240+T240+W240+Z240+AC240+AF240+AI240)</f>
        <v/>
      </c>
    </row>
    <row r="241" customFormat="false" ht="15" hidden="false" customHeight="false" outlineLevel="0" collapsed="false">
      <c r="A241" s="36" t="str">
        <f aca="false">IF($A240="","",IF(AND(ISNUMBER($AL240),$AL240&gt;0.005),$A240+1,""))</f>
        <v/>
      </c>
      <c r="B241" s="37" t="str">
        <f aca="false">IF($A241="","",EDATE('Debt Snowball Calculator'!$C$8,$A241-1))</f>
        <v/>
      </c>
      <c r="C241" s="43" t="str">
        <f aca="false">IF($A241="","",'Debt Snowball Calculator'!$C$7+IF($H240&lt;=0.005,'Debt Snowball Calculator'!$F$13,0)+IF($K240&lt;=0.005,'Debt Snowball Calculator'!$F$14,0)+IF($N240&lt;=0.005,'Debt Snowball Calculator'!$F$15,0)+IF($Q240&lt;=0.005,'Debt Snowball Calculator'!$F$16,0)+IF($T240&lt;=0.005,'Debt Snowball Calculator'!$F$17,0)+IF($W240&lt;=0.005,'Debt Snowball Calculator'!$F$18,0)+IF($Z240&lt;=0.005,'Debt Snowball Calculator'!$F$19,0)+IF($AC240&lt;=0.005,'Debt Snowball Calculator'!$F$20,0)+IF($AF240&lt;=0.005,'Debt Snowball Calculator'!$F$21,0)+IF($AI240&lt;=0.005,'Debt Snowball Calculator'!$F$22,0))</f>
        <v/>
      </c>
      <c r="D241" s="36" t="str">
        <f aca="false">IF($A241="","",MIN(IF($H240&lt;=0.005,99999,'Debt Snowball Calculator'!$H$13),IF($K240&lt;=0.005,99999,'Debt Snowball Calculator'!$H$14),IF($N240&lt;=0.005,99999,'Debt Snowball Calculator'!$H$15),IF($Q240&lt;=0.005,99999,'Debt Snowball Calculator'!$H$16),IF($T240&lt;=0.005,99999,'Debt Snowball Calculator'!$H$17),IF($W240&lt;=0.005,99999,'Debt Snowball Calculator'!$H$18),IF($Z240&lt;=0.005,99999,'Debt Snowball Calculator'!$H$19),IF($AC240&lt;=0.005,99999,'Debt Snowball Calculator'!$H$20),IF($AF240&lt;=0.005,99999,'Debt Snowball Calculator'!$H$21),IF($AI240&lt;=0.005,99999,'Debt Snowball Calculator'!$H$22)))</f>
        <v/>
      </c>
      <c r="E241" s="10" t="str">
        <f aca="false">IF($A241="","",IF($D241&gt;=99999,"— All Paid Off —",INDEX('Debt Snowball Calculator'!$C$13:$C$22,MATCH($D241,'Debt Snowball Calculator'!$H$13:$H$22,0))))</f>
        <v/>
      </c>
      <c r="F241" s="43" t="str">
        <f aca="false">IF($A241="","",IF($H240&lt;=0.005,0,MIN('Debt Snowball Calculator'!$F$13,$H240+G241)+IF('Debt Snowball Calculator'!$H$13=$D241,MIN($C241,MAX($H240-(MIN('Debt Snowball Calculator'!$F$13,$H240+G241)-G241),0)),0)))</f>
        <v/>
      </c>
      <c r="G241" s="43" t="str">
        <f aca="false">IF($A241="","",$H240*('Debt Snowball Calculator'!$E$13/12))</f>
        <v/>
      </c>
      <c r="H241" s="43" t="str">
        <f aca="false">IF($A241="","",MAX($H240-(F241-G241),0))</f>
        <v/>
      </c>
      <c r="I241" s="43" t="str">
        <f aca="false">IF($A241="","",IF($K240&lt;=0.005,0,MIN('Debt Snowball Calculator'!$F$14,$K240+J241)+IF('Debt Snowball Calculator'!$H$14=$D241,MIN($C241,MAX($K240-(MIN('Debt Snowball Calculator'!$F$14,$K240+J241)-J241),0)),0)))</f>
        <v/>
      </c>
      <c r="J241" s="43" t="str">
        <f aca="false">IF($A241="","",$K240*('Debt Snowball Calculator'!$E$14/12))</f>
        <v/>
      </c>
      <c r="K241" s="43" t="str">
        <f aca="false">IF($A241="","",MAX($K240-(I241-J241),0))</f>
        <v/>
      </c>
      <c r="L241" s="43" t="str">
        <f aca="false">IF($A241="","",IF($N240&lt;=0.005,0,MIN('Debt Snowball Calculator'!$F$15,$N240+M241)+IF('Debt Snowball Calculator'!$H$15=$D241,MIN($C241,MAX($N240-(MIN('Debt Snowball Calculator'!$F$15,$N240+M241)-M241),0)),0)))</f>
        <v/>
      </c>
      <c r="M241" s="43" t="str">
        <f aca="false">IF($A241="","",$N240*('Debt Snowball Calculator'!$E$15/12))</f>
        <v/>
      </c>
      <c r="N241" s="43" t="str">
        <f aca="false">IF($A241="","",MAX($N240-(L241-M241),0))</f>
        <v/>
      </c>
      <c r="O241" s="43" t="str">
        <f aca="false">IF($A241="","",IF($Q240&lt;=0.005,0,MIN('Debt Snowball Calculator'!$F$16,$Q240+P241)+IF('Debt Snowball Calculator'!$H$16=$D241,MIN($C241,MAX($Q240-(MIN('Debt Snowball Calculator'!$F$16,$Q240+P241)-P241),0)),0)))</f>
        <v/>
      </c>
      <c r="P241" s="43" t="str">
        <f aca="false">IF($A241="","",$Q240*('Debt Snowball Calculator'!$E$16/12))</f>
        <v/>
      </c>
      <c r="Q241" s="43" t="str">
        <f aca="false">IF($A241="","",MAX($Q240-(O241-P241),0))</f>
        <v/>
      </c>
      <c r="R241" s="43" t="str">
        <f aca="false">IF($A241="","",IF($T240&lt;=0.005,0,MIN('Debt Snowball Calculator'!$F$17,$T240+S241)+IF('Debt Snowball Calculator'!$H$17=$D241,MIN($C241,MAX($T240-(MIN('Debt Snowball Calculator'!$F$17,$T240+S241)-S241),0)),0)))</f>
        <v/>
      </c>
      <c r="S241" s="43" t="str">
        <f aca="false">IF($A241="","",$T240*('Debt Snowball Calculator'!$E$17/12))</f>
        <v/>
      </c>
      <c r="T241" s="43" t="str">
        <f aca="false">IF($A241="","",MAX($T240-(R241-S241),0))</f>
        <v/>
      </c>
      <c r="U241" s="43" t="str">
        <f aca="false">IF($A241="","",IF($W240&lt;=0.005,0,MIN('Debt Snowball Calculator'!$F$18,$W240+V241)+IF('Debt Snowball Calculator'!$H$18=$D241,MIN($C241,MAX($W240-(MIN('Debt Snowball Calculator'!$F$18,$W240+V241)-V241),0)),0)))</f>
        <v/>
      </c>
      <c r="V241" s="43" t="str">
        <f aca="false">IF($A241="","",$W240*('Debt Snowball Calculator'!$E$18/12))</f>
        <v/>
      </c>
      <c r="W241" s="43" t="str">
        <f aca="false">IF($A241="","",MAX($W240-(U241-V241),0))</f>
        <v/>
      </c>
      <c r="X241" s="43" t="str">
        <f aca="false">IF($A241="","",IF($Z240&lt;=0.005,0,MIN('Debt Snowball Calculator'!$F$19,$Z240+Y241)+IF('Debt Snowball Calculator'!$H$19=$D241,MIN($C241,MAX($Z240-(MIN('Debt Snowball Calculator'!$F$19,$Z240+Y241)-Y241),0)),0)))</f>
        <v/>
      </c>
      <c r="Y241" s="43" t="str">
        <f aca="false">IF($A241="","",$Z240*('Debt Snowball Calculator'!$E$19/12))</f>
        <v/>
      </c>
      <c r="Z241" s="43" t="str">
        <f aca="false">IF($A241="","",MAX($Z240-(X241-Y241),0))</f>
        <v/>
      </c>
      <c r="AA241" s="43" t="str">
        <f aca="false">IF($A241="","",IF($AC240&lt;=0.005,0,MIN('Debt Snowball Calculator'!$F$20,$AC240+AB241)+IF('Debt Snowball Calculator'!$H$20=$D241,MIN($C241,MAX($AC240-(MIN('Debt Snowball Calculator'!$F$20,$AC240+AB241)-AB241),0)),0)))</f>
        <v/>
      </c>
      <c r="AB241" s="43" t="str">
        <f aca="false">IF($A241="","",$AC240*('Debt Snowball Calculator'!$E$20/12))</f>
        <v/>
      </c>
      <c r="AC241" s="43" t="str">
        <f aca="false">IF($A241="","",MAX($AC240-(AA241-AB241),0))</f>
        <v/>
      </c>
      <c r="AD241" s="43" t="str">
        <f aca="false">IF($A241="","",IF($AF240&lt;=0.005,0,MIN('Debt Snowball Calculator'!$F$21,$AF240+AE241)+IF('Debt Snowball Calculator'!$H$21=$D241,MIN($C241,MAX($AF240-(MIN('Debt Snowball Calculator'!$F$21,$AF240+AE241)-AE241),0)),0)))</f>
        <v/>
      </c>
      <c r="AE241" s="43" t="str">
        <f aca="false">IF($A241="","",$AF240*('Debt Snowball Calculator'!$E$21/12))</f>
        <v/>
      </c>
      <c r="AF241" s="43" t="str">
        <f aca="false">IF($A241="","",MAX($AF240-(AD241-AE241),0))</f>
        <v/>
      </c>
      <c r="AG241" s="43" t="str">
        <f aca="false">IF($A241="","",IF($AI240&lt;=0.005,0,MIN('Debt Snowball Calculator'!$F$22,$AI240+AH241)+IF('Debt Snowball Calculator'!$H$22=$D241,MIN($C241,MAX($AI240-(MIN('Debt Snowball Calculator'!$F$22,$AI240+AH241)-AH241),0)),0)))</f>
        <v/>
      </c>
      <c r="AH241" s="43" t="str">
        <f aca="false">IF($A241="","",$AI240*('Debt Snowball Calculator'!$E$22/12))</f>
        <v/>
      </c>
      <c r="AI241" s="43" t="str">
        <f aca="false">IF($A241="","",MAX($AI240-(AG241-AH241),0))</f>
        <v/>
      </c>
      <c r="AJ241" s="43" t="str">
        <f aca="false">IF($A241="","",F241+I241+L241+O241+R241+U241+X241+AA241+AD241+AG241)</f>
        <v/>
      </c>
      <c r="AK241" s="43" t="str">
        <f aca="false">IF($A241="","",G241+J241+M241+P241+S241+V241+Y241+AB241+AE241+AH241)</f>
        <v/>
      </c>
      <c r="AL241" s="43" t="str">
        <f aca="false">IF($A241="","",H241+K241+N241+Q241+T241+W241+Z241+AC241+AF241+AI241)</f>
        <v/>
      </c>
    </row>
    <row r="242" customFormat="false" ht="15" hidden="false" customHeight="false" outlineLevel="0" collapsed="false">
      <c r="A242" s="39" t="str">
        <f aca="false">IF($A241="","",IF(AND(ISNUMBER($AL241),$AL241&gt;0.005),$A241+1,""))</f>
        <v/>
      </c>
      <c r="B242" s="40" t="str">
        <f aca="false">IF($A242="","",EDATE('Debt Snowball Calculator'!$C$8,$A242-1))</f>
        <v/>
      </c>
      <c r="C242" s="44" t="str">
        <f aca="false">IF($A242="","",'Debt Snowball Calculator'!$C$7+IF($H241&lt;=0.005,'Debt Snowball Calculator'!$F$13,0)+IF($K241&lt;=0.005,'Debt Snowball Calculator'!$F$14,0)+IF($N241&lt;=0.005,'Debt Snowball Calculator'!$F$15,0)+IF($Q241&lt;=0.005,'Debt Snowball Calculator'!$F$16,0)+IF($T241&lt;=0.005,'Debt Snowball Calculator'!$F$17,0)+IF($W241&lt;=0.005,'Debt Snowball Calculator'!$F$18,0)+IF($Z241&lt;=0.005,'Debt Snowball Calculator'!$F$19,0)+IF($AC241&lt;=0.005,'Debt Snowball Calculator'!$F$20,0)+IF($AF241&lt;=0.005,'Debt Snowball Calculator'!$F$21,0)+IF($AI241&lt;=0.005,'Debt Snowball Calculator'!$F$22,0))</f>
        <v/>
      </c>
      <c r="D242" s="39" t="str">
        <f aca="false">IF($A242="","",MIN(IF($H241&lt;=0.005,99999,'Debt Snowball Calculator'!$H$13),IF($K241&lt;=0.005,99999,'Debt Snowball Calculator'!$H$14),IF($N241&lt;=0.005,99999,'Debt Snowball Calculator'!$H$15),IF($Q241&lt;=0.005,99999,'Debt Snowball Calculator'!$H$16),IF($T241&lt;=0.005,99999,'Debt Snowball Calculator'!$H$17),IF($W241&lt;=0.005,99999,'Debt Snowball Calculator'!$H$18),IF($Z241&lt;=0.005,99999,'Debt Snowball Calculator'!$H$19),IF($AC241&lt;=0.005,99999,'Debt Snowball Calculator'!$H$20),IF($AF241&lt;=0.005,99999,'Debt Snowball Calculator'!$H$21),IF($AI241&lt;=0.005,99999,'Debt Snowball Calculator'!$H$22)))</f>
        <v/>
      </c>
      <c r="E242" s="17" t="str">
        <f aca="false">IF($A242="","",IF($D242&gt;=99999,"— All Paid Off —",INDEX('Debt Snowball Calculator'!$C$13:$C$22,MATCH($D242,'Debt Snowball Calculator'!$H$13:$H$22,0))))</f>
        <v/>
      </c>
      <c r="F242" s="44" t="str">
        <f aca="false">IF($A242="","",IF($H241&lt;=0.005,0,MIN('Debt Snowball Calculator'!$F$13,$H241+G242)+IF('Debt Snowball Calculator'!$H$13=$D242,MIN($C242,MAX($H241-(MIN('Debt Snowball Calculator'!$F$13,$H241+G242)-G242),0)),0)))</f>
        <v/>
      </c>
      <c r="G242" s="44" t="str">
        <f aca="false">IF($A242="","",$H241*('Debt Snowball Calculator'!$E$13/12))</f>
        <v/>
      </c>
      <c r="H242" s="44" t="str">
        <f aca="false">IF($A242="","",MAX($H241-(F242-G242),0))</f>
        <v/>
      </c>
      <c r="I242" s="44" t="str">
        <f aca="false">IF($A242="","",IF($K241&lt;=0.005,0,MIN('Debt Snowball Calculator'!$F$14,$K241+J242)+IF('Debt Snowball Calculator'!$H$14=$D242,MIN($C242,MAX($K241-(MIN('Debt Snowball Calculator'!$F$14,$K241+J242)-J242),0)),0)))</f>
        <v/>
      </c>
      <c r="J242" s="44" t="str">
        <f aca="false">IF($A242="","",$K241*('Debt Snowball Calculator'!$E$14/12))</f>
        <v/>
      </c>
      <c r="K242" s="44" t="str">
        <f aca="false">IF($A242="","",MAX($K241-(I242-J242),0))</f>
        <v/>
      </c>
      <c r="L242" s="44" t="str">
        <f aca="false">IF($A242="","",IF($N241&lt;=0.005,0,MIN('Debt Snowball Calculator'!$F$15,$N241+M242)+IF('Debt Snowball Calculator'!$H$15=$D242,MIN($C242,MAX($N241-(MIN('Debt Snowball Calculator'!$F$15,$N241+M242)-M242),0)),0)))</f>
        <v/>
      </c>
      <c r="M242" s="44" t="str">
        <f aca="false">IF($A242="","",$N241*('Debt Snowball Calculator'!$E$15/12))</f>
        <v/>
      </c>
      <c r="N242" s="44" t="str">
        <f aca="false">IF($A242="","",MAX($N241-(L242-M242),0))</f>
        <v/>
      </c>
      <c r="O242" s="44" t="str">
        <f aca="false">IF($A242="","",IF($Q241&lt;=0.005,0,MIN('Debt Snowball Calculator'!$F$16,$Q241+P242)+IF('Debt Snowball Calculator'!$H$16=$D242,MIN($C242,MAX($Q241-(MIN('Debt Snowball Calculator'!$F$16,$Q241+P242)-P242),0)),0)))</f>
        <v/>
      </c>
      <c r="P242" s="44" t="str">
        <f aca="false">IF($A242="","",$Q241*('Debt Snowball Calculator'!$E$16/12))</f>
        <v/>
      </c>
      <c r="Q242" s="44" t="str">
        <f aca="false">IF($A242="","",MAX($Q241-(O242-P242),0))</f>
        <v/>
      </c>
      <c r="R242" s="44" t="str">
        <f aca="false">IF($A242="","",IF($T241&lt;=0.005,0,MIN('Debt Snowball Calculator'!$F$17,$T241+S242)+IF('Debt Snowball Calculator'!$H$17=$D242,MIN($C242,MAX($T241-(MIN('Debt Snowball Calculator'!$F$17,$T241+S242)-S242),0)),0)))</f>
        <v/>
      </c>
      <c r="S242" s="44" t="str">
        <f aca="false">IF($A242="","",$T241*('Debt Snowball Calculator'!$E$17/12))</f>
        <v/>
      </c>
      <c r="T242" s="44" t="str">
        <f aca="false">IF($A242="","",MAX($T241-(R242-S242),0))</f>
        <v/>
      </c>
      <c r="U242" s="44" t="str">
        <f aca="false">IF($A242="","",IF($W241&lt;=0.005,0,MIN('Debt Snowball Calculator'!$F$18,$W241+V242)+IF('Debt Snowball Calculator'!$H$18=$D242,MIN($C242,MAX($W241-(MIN('Debt Snowball Calculator'!$F$18,$W241+V242)-V242),0)),0)))</f>
        <v/>
      </c>
      <c r="V242" s="44" t="str">
        <f aca="false">IF($A242="","",$W241*('Debt Snowball Calculator'!$E$18/12))</f>
        <v/>
      </c>
      <c r="W242" s="44" t="str">
        <f aca="false">IF($A242="","",MAX($W241-(U242-V242),0))</f>
        <v/>
      </c>
      <c r="X242" s="44" t="str">
        <f aca="false">IF($A242="","",IF($Z241&lt;=0.005,0,MIN('Debt Snowball Calculator'!$F$19,$Z241+Y242)+IF('Debt Snowball Calculator'!$H$19=$D242,MIN($C242,MAX($Z241-(MIN('Debt Snowball Calculator'!$F$19,$Z241+Y242)-Y242),0)),0)))</f>
        <v/>
      </c>
      <c r="Y242" s="44" t="str">
        <f aca="false">IF($A242="","",$Z241*('Debt Snowball Calculator'!$E$19/12))</f>
        <v/>
      </c>
      <c r="Z242" s="44" t="str">
        <f aca="false">IF($A242="","",MAX($Z241-(X242-Y242),0))</f>
        <v/>
      </c>
      <c r="AA242" s="44" t="str">
        <f aca="false">IF($A242="","",IF($AC241&lt;=0.005,0,MIN('Debt Snowball Calculator'!$F$20,$AC241+AB242)+IF('Debt Snowball Calculator'!$H$20=$D242,MIN($C242,MAX($AC241-(MIN('Debt Snowball Calculator'!$F$20,$AC241+AB242)-AB242),0)),0)))</f>
        <v/>
      </c>
      <c r="AB242" s="44" t="str">
        <f aca="false">IF($A242="","",$AC241*('Debt Snowball Calculator'!$E$20/12))</f>
        <v/>
      </c>
      <c r="AC242" s="44" t="str">
        <f aca="false">IF($A242="","",MAX($AC241-(AA242-AB242),0))</f>
        <v/>
      </c>
      <c r="AD242" s="44" t="str">
        <f aca="false">IF($A242="","",IF($AF241&lt;=0.005,0,MIN('Debt Snowball Calculator'!$F$21,$AF241+AE242)+IF('Debt Snowball Calculator'!$H$21=$D242,MIN($C242,MAX($AF241-(MIN('Debt Snowball Calculator'!$F$21,$AF241+AE242)-AE242),0)),0)))</f>
        <v/>
      </c>
      <c r="AE242" s="44" t="str">
        <f aca="false">IF($A242="","",$AF241*('Debt Snowball Calculator'!$E$21/12))</f>
        <v/>
      </c>
      <c r="AF242" s="44" t="str">
        <f aca="false">IF($A242="","",MAX($AF241-(AD242-AE242),0))</f>
        <v/>
      </c>
      <c r="AG242" s="44" t="str">
        <f aca="false">IF($A242="","",IF($AI241&lt;=0.005,0,MIN('Debt Snowball Calculator'!$F$22,$AI241+AH242)+IF('Debt Snowball Calculator'!$H$22=$D242,MIN($C242,MAX($AI241-(MIN('Debt Snowball Calculator'!$F$22,$AI241+AH242)-AH242),0)),0)))</f>
        <v/>
      </c>
      <c r="AH242" s="44" t="str">
        <f aca="false">IF($A242="","",$AI241*('Debt Snowball Calculator'!$E$22/12))</f>
        <v/>
      </c>
      <c r="AI242" s="44" t="str">
        <f aca="false">IF($A242="","",MAX($AI241-(AG242-AH242),0))</f>
        <v/>
      </c>
      <c r="AJ242" s="44" t="str">
        <f aca="false">IF($A242="","",F242+I242+L242+O242+R242+U242+X242+AA242+AD242+AG242)</f>
        <v/>
      </c>
      <c r="AK242" s="44" t="str">
        <f aca="false">IF($A242="","",G242+J242+M242+P242+S242+V242+Y242+AB242+AE242+AH242)</f>
        <v/>
      </c>
      <c r="AL242" s="44" t="str">
        <f aca="false">IF($A242="","",H242+K242+N242+Q242+T242+W242+Z242+AC242+AF242+AI242)</f>
        <v/>
      </c>
    </row>
    <row r="243" customFormat="false" ht="15" hidden="false" customHeight="false" outlineLevel="0" collapsed="false">
      <c r="A243" s="36" t="str">
        <f aca="false">IF($A242="","",IF(AND(ISNUMBER($AL242),$AL242&gt;0.005),$A242+1,""))</f>
        <v/>
      </c>
      <c r="B243" s="37" t="str">
        <f aca="false">IF($A243="","",EDATE('Debt Snowball Calculator'!$C$8,$A243-1))</f>
        <v/>
      </c>
      <c r="C243" s="43" t="str">
        <f aca="false">IF($A243="","",'Debt Snowball Calculator'!$C$7+IF($H242&lt;=0.005,'Debt Snowball Calculator'!$F$13,0)+IF($K242&lt;=0.005,'Debt Snowball Calculator'!$F$14,0)+IF($N242&lt;=0.005,'Debt Snowball Calculator'!$F$15,0)+IF($Q242&lt;=0.005,'Debt Snowball Calculator'!$F$16,0)+IF($T242&lt;=0.005,'Debt Snowball Calculator'!$F$17,0)+IF($W242&lt;=0.005,'Debt Snowball Calculator'!$F$18,0)+IF($Z242&lt;=0.005,'Debt Snowball Calculator'!$F$19,0)+IF($AC242&lt;=0.005,'Debt Snowball Calculator'!$F$20,0)+IF($AF242&lt;=0.005,'Debt Snowball Calculator'!$F$21,0)+IF($AI242&lt;=0.005,'Debt Snowball Calculator'!$F$22,0))</f>
        <v/>
      </c>
      <c r="D243" s="36" t="str">
        <f aca="false">IF($A243="","",MIN(IF($H242&lt;=0.005,99999,'Debt Snowball Calculator'!$H$13),IF($K242&lt;=0.005,99999,'Debt Snowball Calculator'!$H$14),IF($N242&lt;=0.005,99999,'Debt Snowball Calculator'!$H$15),IF($Q242&lt;=0.005,99999,'Debt Snowball Calculator'!$H$16),IF($T242&lt;=0.005,99999,'Debt Snowball Calculator'!$H$17),IF($W242&lt;=0.005,99999,'Debt Snowball Calculator'!$H$18),IF($Z242&lt;=0.005,99999,'Debt Snowball Calculator'!$H$19),IF($AC242&lt;=0.005,99999,'Debt Snowball Calculator'!$H$20),IF($AF242&lt;=0.005,99999,'Debt Snowball Calculator'!$H$21),IF($AI242&lt;=0.005,99999,'Debt Snowball Calculator'!$H$22)))</f>
        <v/>
      </c>
      <c r="E243" s="10" t="str">
        <f aca="false">IF($A243="","",IF($D243&gt;=99999,"— All Paid Off —",INDEX('Debt Snowball Calculator'!$C$13:$C$22,MATCH($D243,'Debt Snowball Calculator'!$H$13:$H$22,0))))</f>
        <v/>
      </c>
      <c r="F243" s="43" t="str">
        <f aca="false">IF($A243="","",IF($H242&lt;=0.005,0,MIN('Debt Snowball Calculator'!$F$13,$H242+G243)+IF('Debt Snowball Calculator'!$H$13=$D243,MIN($C243,MAX($H242-(MIN('Debt Snowball Calculator'!$F$13,$H242+G243)-G243),0)),0)))</f>
        <v/>
      </c>
      <c r="G243" s="43" t="str">
        <f aca="false">IF($A243="","",$H242*('Debt Snowball Calculator'!$E$13/12))</f>
        <v/>
      </c>
      <c r="H243" s="43" t="str">
        <f aca="false">IF($A243="","",MAX($H242-(F243-G243),0))</f>
        <v/>
      </c>
      <c r="I243" s="43" t="str">
        <f aca="false">IF($A243="","",IF($K242&lt;=0.005,0,MIN('Debt Snowball Calculator'!$F$14,$K242+J243)+IF('Debt Snowball Calculator'!$H$14=$D243,MIN($C243,MAX($K242-(MIN('Debt Snowball Calculator'!$F$14,$K242+J243)-J243),0)),0)))</f>
        <v/>
      </c>
      <c r="J243" s="43" t="str">
        <f aca="false">IF($A243="","",$K242*('Debt Snowball Calculator'!$E$14/12))</f>
        <v/>
      </c>
      <c r="K243" s="43" t="str">
        <f aca="false">IF($A243="","",MAX($K242-(I243-J243),0))</f>
        <v/>
      </c>
      <c r="L243" s="43" t="str">
        <f aca="false">IF($A243="","",IF($N242&lt;=0.005,0,MIN('Debt Snowball Calculator'!$F$15,$N242+M243)+IF('Debt Snowball Calculator'!$H$15=$D243,MIN($C243,MAX($N242-(MIN('Debt Snowball Calculator'!$F$15,$N242+M243)-M243),0)),0)))</f>
        <v/>
      </c>
      <c r="M243" s="43" t="str">
        <f aca="false">IF($A243="","",$N242*('Debt Snowball Calculator'!$E$15/12))</f>
        <v/>
      </c>
      <c r="N243" s="43" t="str">
        <f aca="false">IF($A243="","",MAX($N242-(L243-M243),0))</f>
        <v/>
      </c>
      <c r="O243" s="43" t="str">
        <f aca="false">IF($A243="","",IF($Q242&lt;=0.005,0,MIN('Debt Snowball Calculator'!$F$16,$Q242+P243)+IF('Debt Snowball Calculator'!$H$16=$D243,MIN($C243,MAX($Q242-(MIN('Debt Snowball Calculator'!$F$16,$Q242+P243)-P243),0)),0)))</f>
        <v/>
      </c>
      <c r="P243" s="43" t="str">
        <f aca="false">IF($A243="","",$Q242*('Debt Snowball Calculator'!$E$16/12))</f>
        <v/>
      </c>
      <c r="Q243" s="43" t="str">
        <f aca="false">IF($A243="","",MAX($Q242-(O243-P243),0))</f>
        <v/>
      </c>
      <c r="R243" s="43" t="str">
        <f aca="false">IF($A243="","",IF($T242&lt;=0.005,0,MIN('Debt Snowball Calculator'!$F$17,$T242+S243)+IF('Debt Snowball Calculator'!$H$17=$D243,MIN($C243,MAX($T242-(MIN('Debt Snowball Calculator'!$F$17,$T242+S243)-S243),0)),0)))</f>
        <v/>
      </c>
      <c r="S243" s="43" t="str">
        <f aca="false">IF($A243="","",$T242*('Debt Snowball Calculator'!$E$17/12))</f>
        <v/>
      </c>
      <c r="T243" s="43" t="str">
        <f aca="false">IF($A243="","",MAX($T242-(R243-S243),0))</f>
        <v/>
      </c>
      <c r="U243" s="43" t="str">
        <f aca="false">IF($A243="","",IF($W242&lt;=0.005,0,MIN('Debt Snowball Calculator'!$F$18,$W242+V243)+IF('Debt Snowball Calculator'!$H$18=$D243,MIN($C243,MAX($W242-(MIN('Debt Snowball Calculator'!$F$18,$W242+V243)-V243),0)),0)))</f>
        <v/>
      </c>
      <c r="V243" s="43" t="str">
        <f aca="false">IF($A243="","",$W242*('Debt Snowball Calculator'!$E$18/12))</f>
        <v/>
      </c>
      <c r="W243" s="43" t="str">
        <f aca="false">IF($A243="","",MAX($W242-(U243-V243),0))</f>
        <v/>
      </c>
      <c r="X243" s="43" t="str">
        <f aca="false">IF($A243="","",IF($Z242&lt;=0.005,0,MIN('Debt Snowball Calculator'!$F$19,$Z242+Y243)+IF('Debt Snowball Calculator'!$H$19=$D243,MIN($C243,MAX($Z242-(MIN('Debt Snowball Calculator'!$F$19,$Z242+Y243)-Y243),0)),0)))</f>
        <v/>
      </c>
      <c r="Y243" s="43" t="str">
        <f aca="false">IF($A243="","",$Z242*('Debt Snowball Calculator'!$E$19/12))</f>
        <v/>
      </c>
      <c r="Z243" s="43" t="str">
        <f aca="false">IF($A243="","",MAX($Z242-(X243-Y243),0))</f>
        <v/>
      </c>
      <c r="AA243" s="43" t="str">
        <f aca="false">IF($A243="","",IF($AC242&lt;=0.005,0,MIN('Debt Snowball Calculator'!$F$20,$AC242+AB243)+IF('Debt Snowball Calculator'!$H$20=$D243,MIN($C243,MAX($AC242-(MIN('Debt Snowball Calculator'!$F$20,$AC242+AB243)-AB243),0)),0)))</f>
        <v/>
      </c>
      <c r="AB243" s="43" t="str">
        <f aca="false">IF($A243="","",$AC242*('Debt Snowball Calculator'!$E$20/12))</f>
        <v/>
      </c>
      <c r="AC243" s="43" t="str">
        <f aca="false">IF($A243="","",MAX($AC242-(AA243-AB243),0))</f>
        <v/>
      </c>
      <c r="AD243" s="43" t="str">
        <f aca="false">IF($A243="","",IF($AF242&lt;=0.005,0,MIN('Debt Snowball Calculator'!$F$21,$AF242+AE243)+IF('Debt Snowball Calculator'!$H$21=$D243,MIN($C243,MAX($AF242-(MIN('Debt Snowball Calculator'!$F$21,$AF242+AE243)-AE243),0)),0)))</f>
        <v/>
      </c>
      <c r="AE243" s="43" t="str">
        <f aca="false">IF($A243="","",$AF242*('Debt Snowball Calculator'!$E$21/12))</f>
        <v/>
      </c>
      <c r="AF243" s="43" t="str">
        <f aca="false">IF($A243="","",MAX($AF242-(AD243-AE243),0))</f>
        <v/>
      </c>
      <c r="AG243" s="43" t="str">
        <f aca="false">IF($A243="","",IF($AI242&lt;=0.005,0,MIN('Debt Snowball Calculator'!$F$22,$AI242+AH243)+IF('Debt Snowball Calculator'!$H$22=$D243,MIN($C243,MAX($AI242-(MIN('Debt Snowball Calculator'!$F$22,$AI242+AH243)-AH243),0)),0)))</f>
        <v/>
      </c>
      <c r="AH243" s="43" t="str">
        <f aca="false">IF($A243="","",$AI242*('Debt Snowball Calculator'!$E$22/12))</f>
        <v/>
      </c>
      <c r="AI243" s="43" t="str">
        <f aca="false">IF($A243="","",MAX($AI242-(AG243-AH243),0))</f>
        <v/>
      </c>
      <c r="AJ243" s="43" t="str">
        <f aca="false">IF($A243="","",F243+I243+L243+O243+R243+U243+X243+AA243+AD243+AG243)</f>
        <v/>
      </c>
      <c r="AK243" s="43" t="str">
        <f aca="false">IF($A243="","",G243+J243+M243+P243+S243+V243+Y243+AB243+AE243+AH243)</f>
        <v/>
      </c>
      <c r="AL243" s="43" t="str">
        <f aca="false">IF($A243="","",H243+K243+N243+Q243+T243+W243+Z243+AC243+AF243+AI243)</f>
        <v/>
      </c>
    </row>
    <row r="244" customFormat="false" ht="15" hidden="false" customHeight="false" outlineLevel="0" collapsed="false">
      <c r="A244" s="39" t="str">
        <f aca="false">IF($A243="","",IF(AND(ISNUMBER($AL243),$AL243&gt;0.005),$A243+1,""))</f>
        <v/>
      </c>
      <c r="B244" s="40" t="str">
        <f aca="false">IF($A244="","",EDATE('Debt Snowball Calculator'!$C$8,$A244-1))</f>
        <v/>
      </c>
      <c r="C244" s="44" t="str">
        <f aca="false">IF($A244="","",'Debt Snowball Calculator'!$C$7+IF($H243&lt;=0.005,'Debt Snowball Calculator'!$F$13,0)+IF($K243&lt;=0.005,'Debt Snowball Calculator'!$F$14,0)+IF($N243&lt;=0.005,'Debt Snowball Calculator'!$F$15,0)+IF($Q243&lt;=0.005,'Debt Snowball Calculator'!$F$16,0)+IF($T243&lt;=0.005,'Debt Snowball Calculator'!$F$17,0)+IF($W243&lt;=0.005,'Debt Snowball Calculator'!$F$18,0)+IF($Z243&lt;=0.005,'Debt Snowball Calculator'!$F$19,0)+IF($AC243&lt;=0.005,'Debt Snowball Calculator'!$F$20,0)+IF($AF243&lt;=0.005,'Debt Snowball Calculator'!$F$21,0)+IF($AI243&lt;=0.005,'Debt Snowball Calculator'!$F$22,0))</f>
        <v/>
      </c>
      <c r="D244" s="39" t="str">
        <f aca="false">IF($A244="","",MIN(IF($H243&lt;=0.005,99999,'Debt Snowball Calculator'!$H$13),IF($K243&lt;=0.005,99999,'Debt Snowball Calculator'!$H$14),IF($N243&lt;=0.005,99999,'Debt Snowball Calculator'!$H$15),IF($Q243&lt;=0.005,99999,'Debt Snowball Calculator'!$H$16),IF($T243&lt;=0.005,99999,'Debt Snowball Calculator'!$H$17),IF($W243&lt;=0.005,99999,'Debt Snowball Calculator'!$H$18),IF($Z243&lt;=0.005,99999,'Debt Snowball Calculator'!$H$19),IF($AC243&lt;=0.005,99999,'Debt Snowball Calculator'!$H$20),IF($AF243&lt;=0.005,99999,'Debt Snowball Calculator'!$H$21),IF($AI243&lt;=0.005,99999,'Debt Snowball Calculator'!$H$22)))</f>
        <v/>
      </c>
      <c r="E244" s="17" t="str">
        <f aca="false">IF($A244="","",IF($D244&gt;=99999,"— All Paid Off —",INDEX('Debt Snowball Calculator'!$C$13:$C$22,MATCH($D244,'Debt Snowball Calculator'!$H$13:$H$22,0))))</f>
        <v/>
      </c>
      <c r="F244" s="44" t="str">
        <f aca="false">IF($A244="","",IF($H243&lt;=0.005,0,MIN('Debt Snowball Calculator'!$F$13,$H243+G244)+IF('Debt Snowball Calculator'!$H$13=$D244,MIN($C244,MAX($H243-(MIN('Debt Snowball Calculator'!$F$13,$H243+G244)-G244),0)),0)))</f>
        <v/>
      </c>
      <c r="G244" s="44" t="str">
        <f aca="false">IF($A244="","",$H243*('Debt Snowball Calculator'!$E$13/12))</f>
        <v/>
      </c>
      <c r="H244" s="44" t="str">
        <f aca="false">IF($A244="","",MAX($H243-(F244-G244),0))</f>
        <v/>
      </c>
      <c r="I244" s="44" t="str">
        <f aca="false">IF($A244="","",IF($K243&lt;=0.005,0,MIN('Debt Snowball Calculator'!$F$14,$K243+J244)+IF('Debt Snowball Calculator'!$H$14=$D244,MIN($C244,MAX($K243-(MIN('Debt Snowball Calculator'!$F$14,$K243+J244)-J244),0)),0)))</f>
        <v/>
      </c>
      <c r="J244" s="44" t="str">
        <f aca="false">IF($A244="","",$K243*('Debt Snowball Calculator'!$E$14/12))</f>
        <v/>
      </c>
      <c r="K244" s="44" t="str">
        <f aca="false">IF($A244="","",MAX($K243-(I244-J244),0))</f>
        <v/>
      </c>
      <c r="L244" s="44" t="str">
        <f aca="false">IF($A244="","",IF($N243&lt;=0.005,0,MIN('Debt Snowball Calculator'!$F$15,$N243+M244)+IF('Debt Snowball Calculator'!$H$15=$D244,MIN($C244,MAX($N243-(MIN('Debt Snowball Calculator'!$F$15,$N243+M244)-M244),0)),0)))</f>
        <v/>
      </c>
      <c r="M244" s="44" t="str">
        <f aca="false">IF($A244="","",$N243*('Debt Snowball Calculator'!$E$15/12))</f>
        <v/>
      </c>
      <c r="N244" s="44" t="str">
        <f aca="false">IF($A244="","",MAX($N243-(L244-M244),0))</f>
        <v/>
      </c>
      <c r="O244" s="44" t="str">
        <f aca="false">IF($A244="","",IF($Q243&lt;=0.005,0,MIN('Debt Snowball Calculator'!$F$16,$Q243+P244)+IF('Debt Snowball Calculator'!$H$16=$D244,MIN($C244,MAX($Q243-(MIN('Debt Snowball Calculator'!$F$16,$Q243+P244)-P244),0)),0)))</f>
        <v/>
      </c>
      <c r="P244" s="44" t="str">
        <f aca="false">IF($A244="","",$Q243*('Debt Snowball Calculator'!$E$16/12))</f>
        <v/>
      </c>
      <c r="Q244" s="44" t="str">
        <f aca="false">IF($A244="","",MAX($Q243-(O244-P244),0))</f>
        <v/>
      </c>
      <c r="R244" s="44" t="str">
        <f aca="false">IF($A244="","",IF($T243&lt;=0.005,0,MIN('Debt Snowball Calculator'!$F$17,$T243+S244)+IF('Debt Snowball Calculator'!$H$17=$D244,MIN($C244,MAX($T243-(MIN('Debt Snowball Calculator'!$F$17,$T243+S244)-S244),0)),0)))</f>
        <v/>
      </c>
      <c r="S244" s="44" t="str">
        <f aca="false">IF($A244="","",$T243*('Debt Snowball Calculator'!$E$17/12))</f>
        <v/>
      </c>
      <c r="T244" s="44" t="str">
        <f aca="false">IF($A244="","",MAX($T243-(R244-S244),0))</f>
        <v/>
      </c>
      <c r="U244" s="44" t="str">
        <f aca="false">IF($A244="","",IF($W243&lt;=0.005,0,MIN('Debt Snowball Calculator'!$F$18,$W243+V244)+IF('Debt Snowball Calculator'!$H$18=$D244,MIN($C244,MAX($W243-(MIN('Debt Snowball Calculator'!$F$18,$W243+V244)-V244),0)),0)))</f>
        <v/>
      </c>
      <c r="V244" s="44" t="str">
        <f aca="false">IF($A244="","",$W243*('Debt Snowball Calculator'!$E$18/12))</f>
        <v/>
      </c>
      <c r="W244" s="44" t="str">
        <f aca="false">IF($A244="","",MAX($W243-(U244-V244),0))</f>
        <v/>
      </c>
      <c r="X244" s="44" t="str">
        <f aca="false">IF($A244="","",IF($Z243&lt;=0.005,0,MIN('Debt Snowball Calculator'!$F$19,$Z243+Y244)+IF('Debt Snowball Calculator'!$H$19=$D244,MIN($C244,MAX($Z243-(MIN('Debt Snowball Calculator'!$F$19,$Z243+Y244)-Y244),0)),0)))</f>
        <v/>
      </c>
      <c r="Y244" s="44" t="str">
        <f aca="false">IF($A244="","",$Z243*('Debt Snowball Calculator'!$E$19/12))</f>
        <v/>
      </c>
      <c r="Z244" s="44" t="str">
        <f aca="false">IF($A244="","",MAX($Z243-(X244-Y244),0))</f>
        <v/>
      </c>
      <c r="AA244" s="44" t="str">
        <f aca="false">IF($A244="","",IF($AC243&lt;=0.005,0,MIN('Debt Snowball Calculator'!$F$20,$AC243+AB244)+IF('Debt Snowball Calculator'!$H$20=$D244,MIN($C244,MAX($AC243-(MIN('Debt Snowball Calculator'!$F$20,$AC243+AB244)-AB244),0)),0)))</f>
        <v/>
      </c>
      <c r="AB244" s="44" t="str">
        <f aca="false">IF($A244="","",$AC243*('Debt Snowball Calculator'!$E$20/12))</f>
        <v/>
      </c>
      <c r="AC244" s="44" t="str">
        <f aca="false">IF($A244="","",MAX($AC243-(AA244-AB244),0))</f>
        <v/>
      </c>
      <c r="AD244" s="44" t="str">
        <f aca="false">IF($A244="","",IF($AF243&lt;=0.005,0,MIN('Debt Snowball Calculator'!$F$21,$AF243+AE244)+IF('Debt Snowball Calculator'!$H$21=$D244,MIN($C244,MAX($AF243-(MIN('Debt Snowball Calculator'!$F$21,$AF243+AE244)-AE244),0)),0)))</f>
        <v/>
      </c>
      <c r="AE244" s="44" t="str">
        <f aca="false">IF($A244="","",$AF243*('Debt Snowball Calculator'!$E$21/12))</f>
        <v/>
      </c>
      <c r="AF244" s="44" t="str">
        <f aca="false">IF($A244="","",MAX($AF243-(AD244-AE244),0))</f>
        <v/>
      </c>
      <c r="AG244" s="44" t="str">
        <f aca="false">IF($A244="","",IF($AI243&lt;=0.005,0,MIN('Debt Snowball Calculator'!$F$22,$AI243+AH244)+IF('Debt Snowball Calculator'!$H$22=$D244,MIN($C244,MAX($AI243-(MIN('Debt Snowball Calculator'!$F$22,$AI243+AH244)-AH244),0)),0)))</f>
        <v/>
      </c>
      <c r="AH244" s="44" t="str">
        <f aca="false">IF($A244="","",$AI243*('Debt Snowball Calculator'!$E$22/12))</f>
        <v/>
      </c>
      <c r="AI244" s="44" t="str">
        <f aca="false">IF($A244="","",MAX($AI243-(AG244-AH244),0))</f>
        <v/>
      </c>
      <c r="AJ244" s="44" t="str">
        <f aca="false">IF($A244="","",F244+I244+L244+O244+R244+U244+X244+AA244+AD244+AG244)</f>
        <v/>
      </c>
      <c r="AK244" s="44" t="str">
        <f aca="false">IF($A244="","",G244+J244+M244+P244+S244+V244+Y244+AB244+AE244+AH244)</f>
        <v/>
      </c>
      <c r="AL244" s="44" t="str">
        <f aca="false">IF($A244="","",H244+K244+N244+Q244+T244+W244+Z244+AC244+AF244+AI244)</f>
        <v/>
      </c>
    </row>
  </sheetData>
  <mergeCells count="2">
    <mergeCell ref="A1:AL1"/>
    <mergeCell ref="A2:A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2026-08-20T00:58:34Z</dcterms:created>
  <dc:creator>openpyxl</dc:creator>
  <dc:description/>
  <dc:language>en-US</dc:language>
  <cp:lastModifiedBy/>
  <dcterms:modified xsi:type="dcterms:W3CDTF">2026-08-20T00:58:34Z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