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s" sheetId="1" state="visible" r:id="rId3"/>
    <sheet name="Summary" sheetId="2" state="visible" r:id="rId4"/>
    <sheet name="Avalanche Schedule" sheetId="3" state="visible" r:id="rId5"/>
    <sheet name="Baseline (Min Only)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<sst xmlns="http://schemas.openxmlformats.org/spreadsheetml/2006/main" count="103" uniqueCount="55">
  <si>
    <t xml:space="preserve">Debt Avalanche Calculator</t>
  </si>
  <si>
    <t xml:space="preserve">Pays off debts highest-interest-rate first, which minimizes total interest paid. Edit yellow cells - everything else recalculates automatically.</t>
  </si>
  <si>
    <t xml:space="preserve">Extra Monthly Payment ($):</t>
  </si>
  <si>
    <t xml:space="preserve">On top of everyone's minimum payment - applied to the highest-rate debt first.</t>
  </si>
  <si>
    <t xml:space="preserve">Your Debts</t>
  </si>
  <si>
    <t xml:space="preserve">Avalanche Payoff Order (auto-sorted, highest rate first)</t>
  </si>
  <si>
    <t xml:space="preserve">Debt Name</t>
  </si>
  <si>
    <t xml:space="preserve">Current Balance ($)</t>
  </si>
  <si>
    <t xml:space="preserve">Interest Rate (APR %)</t>
  </si>
  <si>
    <t xml:space="preserve">Minimum Payment ($)</t>
  </si>
  <si>
    <t xml:space="preserve">Priority (calc)</t>
  </si>
  <si>
    <t xml:space="preserve">Slot</t>
  </si>
  <si>
    <t xml:space="preserve">Balance</t>
  </si>
  <si>
    <t xml:space="preserve">APR</t>
  </si>
  <si>
    <t xml:space="preserve">Min Payment</t>
  </si>
  <si>
    <t xml:space="preserve">Credit Card - Store Card</t>
  </si>
  <si>
    <t xml:space="preserve">Credit Card - Visa</t>
  </si>
  <si>
    <t xml:space="preserve">Personal Loan</t>
  </si>
  <si>
    <t xml:space="preserve">Car Loan</t>
  </si>
  <si>
    <t xml:space="preserve">Student Loan</t>
  </si>
  <si>
    <t xml:space="preserve">TOTAL</t>
  </si>
  <si>
    <t xml:space="preserve">Legend</t>
  </si>
  <si>
    <t xml:space="preserve">Yellow cells = your inputs (edit these)</t>
  </si>
  <si>
    <t xml:space="preserve">Add up to 6 debts. Leave Balance as 0 to skip a row.</t>
  </si>
  <si>
    <t xml:space="preserve">See Schedule for the month-by-month plan, and Summary for interest saved vs. paying minimums only.</t>
  </si>
  <si>
    <t xml:space="preserve">Avalanche Summary</t>
  </si>
  <si>
    <t xml:space="preserve">Updates automatically whenever you change the Inputs tab.</t>
  </si>
  <si>
    <t xml:space="preserve">Avalanche (with extra payment)</t>
  </si>
  <si>
    <t xml:space="preserve">Minimums Only (baseline)</t>
  </si>
  <si>
    <t xml:space="preserve">Avalanche Saves You</t>
  </si>
  <si>
    <t xml:space="preserve">Months to Debt-Free</t>
  </si>
  <si>
    <t xml:space="preserve">Years to Debt-Free</t>
  </si>
  <si>
    <t xml:space="preserve">Total Interest Paid</t>
  </si>
  <si>
    <t xml:space="preserve">Total Amount Paid</t>
  </si>
  <si>
    <t xml:space="preserve">Note: schedules project up to 240 months. If "Months to Debt-Free" shows "240+", increase the extra payment on the Inputs tab.</t>
  </si>
  <si>
    <t xml:space="preserve">Debt Avalanche - Month-by-Month Schedule</t>
  </si>
  <si>
    <t xml:space="preserve">Extra payment + freed-up minimum payments always roll to the highest-interest-rate debt remaining.</t>
  </si>
  <si>
    <t xml:space="preserve">Extra-Payment Pool (internal)</t>
  </si>
  <si>
    <t xml:space="preserve">Month</t>
  </si>
  <si>
    <t xml:space="preserve">Start Bal.</t>
  </si>
  <si>
    <t xml:space="preserve">Interest</t>
  </si>
  <si>
    <t xml:space="preserve">Payment</t>
  </si>
  <si>
    <t xml:space="preserve">End Bal.</t>
  </si>
  <si>
    <t xml:space="preserve">Pool Start</t>
  </si>
  <si>
    <t xml:space="preserve">After Slot 1</t>
  </si>
  <si>
    <t xml:space="preserve">After Slot 2</t>
  </si>
  <si>
    <t xml:space="preserve">After Slot 3</t>
  </si>
  <si>
    <t xml:space="preserve">After Slot 4</t>
  </si>
  <si>
    <t xml:space="preserve">After Slot 5</t>
  </si>
  <si>
    <t xml:space="preserve">After Slot 6</t>
  </si>
  <si>
    <t xml:space="preserve">Total Payment</t>
  </si>
  <si>
    <t xml:space="preserve">Total Remaining Balance</t>
  </si>
  <si>
    <t xml:space="preserve">Total Interest This Month</t>
  </si>
  <si>
    <t xml:space="preserve">Baseline: Minimum Payments Only (no extra payment, no rolling)</t>
  </si>
  <si>
    <t xml:space="preserve">Used only to show how much the avalanche extra payment saves you. Each debt is paid down independently at its own minimum payment.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</si>
</sst>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"/>
    <numFmt numFmtId="166" formatCode="0.00%"/>
    <numFmt numFmtId="167" formatCode="General"/>
    <numFmt numFmtId="168" formatCode="@"/>
    <numFmt numFmtId="169" formatCode="0"/>
    <numFmt numFmtId="170" formatCode="0.0"/>
    <numFmt numFmtId="171" formatCode="\$#,##0.0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999999"/>
      <name val="Arial"/>
      <family val="0"/>
      <charset val="1"/>
    </font>
    <font>
      <sz val="11"/>
      <color rgb="FF0000FF"/>
      <name val="Arial"/>
      <family val="0"/>
      <charset val="1"/>
    </font>
    <font>
      <sz val="8"/>
      <color rgb="FF999999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1E7B34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i val="true"/>
      <sz val="9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8"/>
      <color rgb="FF666666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7472A"/>
        <bgColor rgb="FF8C3A22"/>
      </patternFill>
    </fill>
    <fill>
      <patternFill patternType="solid">
        <fgColor rgb="FFFBE4D5"/>
        <bgColor rgb="FFEDEDED"/>
      </patternFill>
    </fill>
    <fill>
      <patternFill patternType="solid">
        <fgColor rgb="FF8C3A22"/>
        <bgColor rgb="FF993366"/>
      </patternFill>
    </fill>
    <fill>
      <patternFill patternType="solid">
        <fgColor rgb="FFEDEDED"/>
        <bgColor rgb="FFFBE4D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6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1E7B34"/>
      <rgbColor rgb="FF000080"/>
      <rgbColor rgb="FF808000"/>
      <rgbColor rgb="FF800080"/>
      <rgbColor rgb="FF008080"/>
      <rgbColor rgb="FFBFBFBF"/>
      <rgbColor rgb="FF878787"/>
      <rgbColor rgb="FF9999FF"/>
      <rgbColor rgb="FFB7472A"/>
      <rgbColor rgb="FFEDEDED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4D5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8C3A22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Total Balance Over Time: Avalanche vs. Minimums Only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"Avalanche (extra payment)"</c:f>
              <c:strCache>
                <c:ptCount val="1"/>
                <c:pt idx="0">
                  <c:v>Avalanche (extra payment)</c:v>
                </c:pt>
              </c:strCache>
            </c:strRef>
          </c:tx>
          <c:spPr>
            <a:solidFill>
              <a:srgbClr val="1f4e78"/>
            </a:solidFill>
            <a:ln w="21960">
              <a:solidFill>
                <a:srgbClr val="1f4e7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'Avalanche Schedule'!$A$5:$A$244</c:f>
              <c:strCache>
                <c:ptCount val="2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</c:strCache>
            </c:strRef>
          </c:cat>
          <c:val>
            <c:numRef>
              <c:f>'Avalanche Schedule'!$AH$5:$AH$244</c:f>
              <c:numCache>
                <c:formatCode>\$#,##0.00</c:formatCode>
                <c:ptCount val="240"/>
                <c:pt idx="0">
                  <c:v>37512.6191666667</c:v>
                </c:pt>
                <c:pt idx="1">
                  <c:v>36817.3594531736</c:v>
                </c:pt>
                <c:pt idx="2">
                  <c:v>36114.0865120637</c:v>
                </c:pt>
                <c:pt idx="3">
                  <c:v>35402.6632603249</c:v>
                </c:pt>
                <c:pt idx="4">
                  <c:v>34682.9498202484</c:v>
                </c:pt>
                <c:pt idx="5">
                  <c:v>33954.8034589827</c:v>
                </c:pt>
                <c:pt idx="6">
                  <c:v>33218.4588169039</c:v>
                </c:pt>
                <c:pt idx="7">
                  <c:v>32474.0031300124</c:v>
                </c:pt>
                <c:pt idx="8">
                  <c:v>31721.3107292261</c:v>
                </c:pt>
                <c:pt idx="9">
                  <c:v>30960.253662638</c:v>
                </c:pt>
                <c:pt idx="10">
                  <c:v>30190.7016515694</c:v>
                </c:pt>
                <c:pt idx="11">
                  <c:v>29412.5220457582</c:v>
                </c:pt>
                <c:pt idx="12">
                  <c:v>28625.5797776672</c:v>
                </c:pt>
                <c:pt idx="13">
                  <c:v>27829.7373158929</c:v>
                </c:pt>
                <c:pt idx="14">
                  <c:v>27024.8546176583</c:v>
                </c:pt>
                <c:pt idx="15">
                  <c:v>26210.789080371</c:v>
                </c:pt>
                <c:pt idx="16">
                  <c:v>25387.3954922282</c:v>
                </c:pt>
                <c:pt idx="17">
                  <c:v>24554.5259818494</c:v>
                </c:pt>
                <c:pt idx="18">
                  <c:v>23712.0299669185</c:v>
                </c:pt>
                <c:pt idx="19">
                  <c:v>22859.7541018139</c:v>
                </c:pt>
                <c:pt idx="20">
                  <c:v>21997.7173873143</c:v>
                </c:pt>
                <c:pt idx="21">
                  <c:v>21128.5049222008</c:v>
                </c:pt>
                <c:pt idx="22">
                  <c:v>20252.047125478</c:v>
                </c:pt>
                <c:pt idx="23">
                  <c:v>19369.3290230379</c:v>
                </c:pt>
                <c:pt idx="24">
                  <c:v>18481.8459138584</c:v>
                </c:pt>
                <c:pt idx="25">
                  <c:v>17589.5715639846</c:v>
                </c:pt>
                <c:pt idx="26">
                  <c:v>16692.4795929846</c:v>
                </c:pt>
                <c:pt idx="27">
                  <c:v>15790.5434731232</c:v>
                </c:pt>
                <c:pt idx="28">
                  <c:v>14883.7365285318</c:v>
                </c:pt>
                <c:pt idx="29">
                  <c:v>13972.0319343733</c:v>
                </c:pt>
                <c:pt idx="30">
                  <c:v>13055.4027160013</c:v>
                </c:pt>
                <c:pt idx="31">
                  <c:v>12134.3604761863</c:v>
                </c:pt>
                <c:pt idx="32">
                  <c:v>11209.864327972</c:v>
                </c:pt>
                <c:pt idx="33">
                  <c:v>10281.9013192019</c:v>
                </c:pt>
                <c:pt idx="34">
                  <c:v>9350.45844914889</c:v>
                </c:pt>
                <c:pt idx="35">
                  <c:v>8415.5226683332</c:v>
                </c:pt>
                <c:pt idx="36">
                  <c:v>7477.08087833945</c:v>
                </c:pt>
                <c:pt idx="37">
                  <c:v>6535.11993163322</c:v>
                </c:pt>
                <c:pt idx="38">
                  <c:v>5589.62663137684</c:v>
                </c:pt>
                <c:pt idx="39">
                  <c:v>4640.58773124451</c:v>
                </c:pt>
                <c:pt idx="40">
                  <c:v>3687.98993523667</c:v>
                </c:pt>
                <c:pt idx="41">
                  <c:v>2731.81989749381</c:v>
                </c:pt>
                <c:pt idx="42">
                  <c:v>1772.06422210941</c:v>
                </c:pt>
                <c:pt idx="43">
                  <c:v>808.709462942323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"Minimums Only"</c:f>
              <c:strCache>
                <c:ptCount val="1"/>
                <c:pt idx="0">
                  <c:v>Minimums Only</c:v>
                </c:pt>
              </c:strCache>
            </c:strRef>
          </c:tx>
          <c:spPr>
            <a:solidFill>
              <a:srgbClr val="c00000"/>
            </a:solidFill>
            <a:ln w="2196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'Avalanche Schedule'!$A$5:$A$244</c:f>
              <c:strCache>
                <c:ptCount val="2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</c:strCache>
            </c:strRef>
          </c:cat>
          <c:val>
            <c:numRef>
              <c:f>'Baseline (Min Only)'!$Z$5:$Z$244</c:f>
              <c:numCache>
                <c:formatCode>\$#,##0.00</c:formatCode>
                <c:ptCount val="240"/>
                <c:pt idx="0">
                  <c:v>37712.6191666667</c:v>
                </c:pt>
                <c:pt idx="1">
                  <c:v>37221.8577865069</c:v>
                </c:pt>
                <c:pt idx="2">
                  <c:v>36727.6826870776</c:v>
                </c:pt>
                <c:pt idx="3">
                  <c:v>36230.0602359751</c:v>
                </c:pt>
                <c:pt idx="4">
                  <c:v>35728.956332876</c:v>
                </c:pt>
                <c:pt idx="5">
                  <c:v>35224.3364014235</c:v>
                </c:pt>
                <c:pt idx="6">
                  <c:v>34716.1653809575</c:v>
                </c:pt>
                <c:pt idx="7">
                  <c:v>34204.4077180844</c:v>
                </c:pt>
                <c:pt idx="8">
                  <c:v>33689.0273580834</c:v>
                </c:pt>
                <c:pt idx="9">
                  <c:v>33169.9877361469</c:v>
                </c:pt>
                <c:pt idx="10">
                  <c:v>32647.25176845</c:v>
                </c:pt>
                <c:pt idx="11">
                  <c:v>32120.7818430475</c:v>
                </c:pt>
                <c:pt idx="12">
                  <c:v>31590.5398105929</c:v>
                </c:pt>
                <c:pt idx="13">
                  <c:v>31056.4869748774</c:v>
                </c:pt>
                <c:pt idx="14">
                  <c:v>30518.5840831846</c:v>
                </c:pt>
                <c:pt idx="15">
                  <c:v>29976.7913164569</c:v>
                </c:pt>
                <c:pt idx="16">
                  <c:v>29431.06827927</c:v>
                </c:pt>
                <c:pt idx="17">
                  <c:v>28881.3739896117</c:v>
                </c:pt>
                <c:pt idx="18">
                  <c:v>28327.6668684606</c:v>
                </c:pt>
                <c:pt idx="19">
                  <c:v>27769.9047291613</c:v>
                </c:pt>
                <c:pt idx="20">
                  <c:v>27208.0447665907</c:v>
                </c:pt>
                <c:pt idx="21">
                  <c:v>26642.043546113</c:v>
                </c:pt>
                <c:pt idx="22">
                  <c:v>26071.8569923169</c:v>
                </c:pt>
                <c:pt idx="23">
                  <c:v>25497.440377532</c:v>
                </c:pt>
                <c:pt idx="24">
                  <c:v>24918.74831012</c:v>
                </c:pt>
                <c:pt idx="25">
                  <c:v>24335.7347225346</c:v>
                </c:pt>
                <c:pt idx="26">
                  <c:v>23748.3528591468</c:v>
                </c:pt>
                <c:pt idx="27">
                  <c:v>23156.5552638306</c:v>
                </c:pt>
                <c:pt idx="28">
                  <c:v>22560.293767303</c:v>
                </c:pt>
                <c:pt idx="29">
                  <c:v>21959.5194742147</c:v>
                </c:pt>
                <c:pt idx="30">
                  <c:v>21354.1827499859</c:v>
                </c:pt>
                <c:pt idx="31">
                  <c:v>20744.233207381</c:v>
                </c:pt>
                <c:pt idx="32">
                  <c:v>20129.6196928187</c:v>
                </c:pt>
                <c:pt idx="33">
                  <c:v>19531.1379584927</c:v>
                </c:pt>
                <c:pt idx="34">
                  <c:v>18997.2831268069</c:v>
                </c:pt>
                <c:pt idx="35">
                  <c:v>18459.6589609402</c:v>
                </c:pt>
                <c:pt idx="36">
                  <c:v>17918.2233826209</c:v>
                </c:pt>
                <c:pt idx="37">
                  <c:v>17372.9336179018</c:v>
                </c:pt>
                <c:pt idx="38">
                  <c:v>16823.746183428</c:v>
                </c:pt>
                <c:pt idx="39">
                  <c:v>16270.6168724187</c:v>
                </c:pt>
                <c:pt idx="40">
                  <c:v>15713.5007403555</c:v>
                </c:pt>
                <c:pt idx="41">
                  <c:v>15152.3520903711</c:v>
                </c:pt>
                <c:pt idx="42">
                  <c:v>14791.956153009</c:v>
                </c:pt>
                <c:pt idx="43">
                  <c:v>14543.7800745351</c:v>
                </c:pt>
                <c:pt idx="44">
                  <c:v>14293.27649496</c:v>
                </c:pt>
                <c:pt idx="45">
                  <c:v>14040.4071746401</c:v>
                </c:pt>
                <c:pt idx="46">
                  <c:v>13785.1331048692</c:v>
                </c:pt>
                <c:pt idx="47">
                  <c:v>13527.4144916842</c:v>
                </c:pt>
                <c:pt idx="48">
                  <c:v>13267.2107393258</c:v>
                </c:pt>
                <c:pt idx="49">
                  <c:v>13004.4804333465</c:v>
                </c:pt>
                <c:pt idx="50">
                  <c:v>12759.219406377</c:v>
                </c:pt>
                <c:pt idx="51">
                  <c:v>12531.75907832</c:v>
                </c:pt>
                <c:pt idx="52">
                  <c:v>12302.5526702445</c:v>
                </c:pt>
                <c:pt idx="53">
                  <c:v>12071.5757797173</c:v>
                </c:pt>
                <c:pt idx="54">
                  <c:v>11838.803555852</c:v>
                </c:pt>
                <c:pt idx="55">
                  <c:v>11604.2106904916</c:v>
                </c:pt>
                <c:pt idx="56">
                  <c:v>11367.7714092154</c:v>
                </c:pt>
                <c:pt idx="57">
                  <c:v>11129.4594621661</c:v>
                </c:pt>
                <c:pt idx="58">
                  <c:v>10889.2481146943</c:v>
                </c:pt>
                <c:pt idx="59">
                  <c:v>10647.1101378173</c:v>
                </c:pt>
                <c:pt idx="60">
                  <c:v>10403.0177984864</c:v>
                </c:pt>
                <c:pt idx="61">
                  <c:v>10156.942849661</c:v>
                </c:pt>
                <c:pt idx="62">
                  <c:v>9908.85652018499</c:v>
                </c:pt>
                <c:pt idx="63">
                  <c:v>9658.72950446076</c:v>
                </c:pt>
                <c:pt idx="64">
                  <c:v>9406.53195191763</c:v>
                </c:pt>
                <c:pt idx="65">
                  <c:v>9152.23345627034</c:v>
                </c:pt>
                <c:pt idx="66">
                  <c:v>8895.80304456328</c:v>
                </c:pt>
                <c:pt idx="67">
                  <c:v>8637.20916599635</c:v>
                </c:pt>
                <c:pt idx="68">
                  <c:v>8376.41968052795</c:v>
                </c:pt>
                <c:pt idx="69">
                  <c:v>8113.40184725072</c:v>
                </c:pt>
                <c:pt idx="70">
                  <c:v>7848.12231253551</c:v>
                </c:pt>
                <c:pt idx="71">
                  <c:v>7580.54709793887</c:v>
                </c:pt>
                <c:pt idx="72">
                  <c:v>7310.64158786939</c:v>
                </c:pt>
                <c:pt idx="73">
                  <c:v>7038.3705170081</c:v>
                </c:pt>
                <c:pt idx="74">
                  <c:v>6763.69795747791</c:v>
                </c:pt>
                <c:pt idx="75">
                  <c:v>6486.58730575717</c:v>
                </c:pt>
                <c:pt idx="76">
                  <c:v>6207.00126933224</c:v>
                </c:pt>
                <c:pt idx="77">
                  <c:v>5924.90185308378</c:v>
                </c:pt>
                <c:pt idx="78">
                  <c:v>5640.25034540148</c:v>
                </c:pt>
                <c:pt idx="79">
                  <c:v>5353.00730402182</c:v>
                </c:pt>
                <c:pt idx="80">
                  <c:v>5063.13254158333</c:v>
                </c:pt>
                <c:pt idx="81">
                  <c:v>4770.58511089362</c:v>
                </c:pt>
                <c:pt idx="82">
                  <c:v>4475.32328990255</c:v>
                </c:pt>
                <c:pt idx="83">
                  <c:v>4177.30456637559</c:v>
                </c:pt>
                <c:pt idx="84">
                  <c:v>3876.48562226134</c:v>
                </c:pt>
                <c:pt idx="85">
                  <c:v>3572.8223177472</c:v>
                </c:pt>
                <c:pt idx="86">
                  <c:v>3373.17525003907</c:v>
                </c:pt>
                <c:pt idx="87">
                  <c:v>3175.82465722672</c:v>
                </c:pt>
                <c:pt idx="88">
                  <c:v>2977.73399969132</c:v>
                </c:pt>
                <c:pt idx="89">
                  <c:v>2778.90050219016</c:v>
                </c:pt>
                <c:pt idx="90">
                  <c:v>2579.32137907338</c:v>
                </c:pt>
                <c:pt idx="91">
                  <c:v>2378.9938342449</c:v>
                </c:pt>
                <c:pt idx="92">
                  <c:v>2177.91506112332</c:v>
                </c:pt>
                <c:pt idx="93">
                  <c:v>1976.08224260253</c:v>
                </c:pt>
                <c:pt idx="94">
                  <c:v>1773.49255101229</c:v>
                </c:pt>
                <c:pt idx="95">
                  <c:v>1570.14314807859</c:v>
                </c:pt>
                <c:pt idx="96">
                  <c:v>1366.03118488388</c:v>
                </c:pt>
                <c:pt idx="97">
                  <c:v>1161.1538018272</c:v>
                </c:pt>
                <c:pt idx="98">
                  <c:v>955.508128584048</c:v>
                </c:pt>
                <c:pt idx="99">
                  <c:v>749.091284066238</c:v>
                </c:pt>
                <c:pt idx="100">
                  <c:v>541.900376381487</c:v>
                </c:pt>
                <c:pt idx="101">
                  <c:v>333.932502792917</c:v>
                </c:pt>
                <c:pt idx="102">
                  <c:v>125.18474967839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104660"/>
        <c:axId val="20911750"/>
      </c:lineChart>
      <c:catAx>
        <c:axId val="310466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0911750"/>
        <c:crosses val="autoZero"/>
        <c:auto val="1"/>
        <c:lblAlgn val="ctr"/>
        <c:lblOffset val="100"/>
        <c:noMultiLvlLbl val="0"/>
      </c:catAx>
      <c:valAx>
        <c:axId val="2091175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Remaining Balance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10466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170640</xdr:rowOff>
    </xdr:from>
    <xdr:to>
      <xdr:col>6</xdr:col>
      <xdr:colOff>368280</xdr:colOff>
      <xdr:row>33</xdr:row>
      <xdr:rowOff>109080</xdr:rowOff>
    </xdr:to>
    <xdr:graphicFrame>
      <xdr:nvGraphicFramePr>
        <xdr:cNvPr id="0" name="Chart 1"/>
        <xdr:cNvGraphicFramePr/>
      </xdr:nvGraphicFramePr>
      <xdr:xfrm>
        <a:off x="0" y="2286000"/>
        <a:ext cx="863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6"/>
    <col collapsed="false" customWidth="true" hidden="false" outlineLevel="0" max="5" min="5" style="0" width="2"/>
    <col collapsed="false" customWidth="true" hidden="false" outlineLevel="0" max="6" min="6" style="0" width="10"/>
    <col collapsed="false" customWidth="true" hidden="false" outlineLevel="0" max="7" min="7" style="0" width="2"/>
    <col collapsed="false" customWidth="true" hidden="false" outlineLevel="0" max="8" min="8" style="0" width="6"/>
    <col collapsed="false" customWidth="true" hidden="false" outlineLevel="0" max="9" min="9" style="0" width="24"/>
    <col collapsed="false" customWidth="true" hidden="false" outlineLevel="0" max="10" min="10" style="0" width="14"/>
    <col collapsed="false" customWidth="true" hidden="false" outlineLevel="0" max="11" min="11" style="0" width="10"/>
    <col collapsed="false" customWidth="true" hidden="false" outlineLevel="0" max="12" min="12" style="0" width="14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n">
        <v>200</v>
      </c>
      <c r="D4" s="5" t="s">
        <v>3</v>
      </c>
    </row>
    <row r="6" customFormat="false" ht="15" hidden="false" customHeight="false" outlineLevel="0" collapsed="false">
      <c r="A6" s="3" t="s">
        <v>4</v>
      </c>
      <c r="H6" s="3" t="s">
        <v>5</v>
      </c>
    </row>
    <row r="7" customFormat="false" ht="26.85" hidden="false" customHeight="false" outlineLevel="0" collapsed="false">
      <c r="A7" s="6" t="s">
        <v>6</v>
      </c>
      <c r="B7" s="6" t="s">
        <v>7</v>
      </c>
      <c r="C7" s="6" t="s">
        <v>8</v>
      </c>
      <c r="D7" s="6" t="s">
        <v>9</v>
      </c>
      <c r="F7" s="7" t="s">
        <v>10</v>
      </c>
      <c r="H7" s="6" t="s">
        <v>11</v>
      </c>
      <c r="I7" s="6" t="s">
        <v>6</v>
      </c>
      <c r="J7" s="6" t="s">
        <v>12</v>
      </c>
      <c r="K7" s="6" t="s">
        <v>13</v>
      </c>
      <c r="L7" s="6" t="s">
        <v>14</v>
      </c>
    </row>
    <row r="8" customFormat="false" ht="15" hidden="false" customHeight="false" outlineLevel="0" collapsed="false">
      <c r="A8" s="8" t="s">
        <v>15</v>
      </c>
      <c r="B8" s="9" t="n">
        <v>1200</v>
      </c>
      <c r="C8" s="10" t="n">
        <v>0.2699</v>
      </c>
      <c r="D8" s="9" t="n">
        <v>40</v>
      </c>
      <c r="F8" s="11" t="n">
        <f aca="false">IF(OR(B8="",B8=0),9999+ROW(),RANK(C8,$C$8:$C$13,0)+(ROW()-8)*0.0001)</f>
        <v>1</v>
      </c>
      <c r="H8" s="12" t="n">
        <v>1</v>
      </c>
      <c r="I8" s="13" t="str">
        <f aca="false">INDEX($A$8:$A$13,MATCH(SMALL($F$8:$F$13,H8),$F$8:$F$13,0))</f>
        <v>Credit Card - Store Card</v>
      </c>
      <c r="J8" s="14" t="n">
        <f aca="false">INDEX($B$8:$B$13,MATCH(SMALL($F$8:$F$13,H8),$F$8:$F$13,0))</f>
        <v>1200</v>
      </c>
      <c r="K8" s="15" t="n">
        <f aca="false">INDEX($C$8:$C$13,MATCH(SMALL($F$8:$F$13,H8),$F$8:$F$13,0))</f>
        <v>0.2699</v>
      </c>
      <c r="L8" s="14" t="n">
        <f aca="false">INDEX($D$8:$D$13,MATCH(SMALL($F$8:$F$13,H8),$F$8:$F$13,0))</f>
        <v>40</v>
      </c>
    </row>
    <row r="9" customFormat="false" ht="15" hidden="false" customHeight="false" outlineLevel="0" collapsed="false">
      <c r="A9" s="8" t="s">
        <v>16</v>
      </c>
      <c r="B9" s="9" t="n">
        <v>4500</v>
      </c>
      <c r="C9" s="10" t="n">
        <v>0.2399</v>
      </c>
      <c r="D9" s="9" t="n">
        <v>110</v>
      </c>
      <c r="F9" s="11" t="n">
        <f aca="false">IF(OR(B9="",B9=0),9999+ROW(),RANK(C9,$C$8:$C$13,0)+(ROW()-8)*0.0001)</f>
        <v>2.0001</v>
      </c>
      <c r="H9" s="12" t="n">
        <v>2</v>
      </c>
      <c r="I9" s="13" t="str">
        <f aca="false">INDEX($A$8:$A$13,MATCH(SMALL($F$8:$F$13,H9),$F$8:$F$13,0))</f>
        <v>Credit Card - Visa</v>
      </c>
      <c r="J9" s="14" t="n">
        <f aca="false">INDEX($B$8:$B$13,MATCH(SMALL($F$8:$F$13,H9),$F$8:$F$13,0))</f>
        <v>4500</v>
      </c>
      <c r="K9" s="15" t="n">
        <f aca="false">INDEX($C$8:$C$13,MATCH(SMALL($F$8:$F$13,H9),$F$8:$F$13,0))</f>
        <v>0.2399</v>
      </c>
      <c r="L9" s="14" t="n">
        <f aca="false">INDEX($D$8:$D$13,MATCH(SMALL($F$8:$F$13,H9),$F$8:$F$13,0))</f>
        <v>110</v>
      </c>
    </row>
    <row r="10" customFormat="false" ht="15" hidden="false" customHeight="false" outlineLevel="0" collapsed="false">
      <c r="A10" s="8" t="s">
        <v>17</v>
      </c>
      <c r="B10" s="9" t="n">
        <v>2500</v>
      </c>
      <c r="C10" s="10" t="n">
        <v>0.14</v>
      </c>
      <c r="D10" s="9" t="n">
        <v>90</v>
      </c>
      <c r="F10" s="11" t="n">
        <f aca="false">IF(OR(B10="",B10=0),9999+ROW(),RANK(C10,$C$8:$C$13,0)+(ROW()-8)*0.0001)</f>
        <v>3.0002</v>
      </c>
      <c r="H10" s="12" t="n">
        <v>3</v>
      </c>
      <c r="I10" s="13" t="str">
        <f aca="false">INDEX($A$8:$A$13,MATCH(SMALL($F$8:$F$13,H10),$F$8:$F$13,0))</f>
        <v>Personal Loan</v>
      </c>
      <c r="J10" s="14" t="n">
        <f aca="false">INDEX($B$8:$B$13,MATCH(SMALL($F$8:$F$13,H10),$F$8:$F$13,0))</f>
        <v>2500</v>
      </c>
      <c r="K10" s="15" t="n">
        <f aca="false">INDEX($C$8:$C$13,MATCH(SMALL($F$8:$F$13,H10),$F$8:$F$13,0))</f>
        <v>0.14</v>
      </c>
      <c r="L10" s="14" t="n">
        <f aca="false">INDEX($D$8:$D$13,MATCH(SMALL($F$8:$F$13,H10),$F$8:$F$13,0))</f>
        <v>90</v>
      </c>
    </row>
    <row r="11" customFormat="false" ht="15" hidden="false" customHeight="false" outlineLevel="0" collapsed="false">
      <c r="A11" s="8" t="s">
        <v>18</v>
      </c>
      <c r="B11" s="9" t="n">
        <v>12000</v>
      </c>
      <c r="C11" s="10" t="n">
        <v>0.069</v>
      </c>
      <c r="D11" s="9" t="n">
        <v>320</v>
      </c>
      <c r="F11" s="11" t="n">
        <f aca="false">IF(OR(B11="",B11=0),9999+ROW(),RANK(C11,$C$8:$C$13,0)+(ROW()-8)*0.0001)</f>
        <v>4.0003</v>
      </c>
      <c r="H11" s="12" t="n">
        <v>4</v>
      </c>
      <c r="I11" s="13" t="str">
        <f aca="false">INDEX($A$8:$A$13,MATCH(SMALL($F$8:$F$13,H11),$F$8:$F$13,0))</f>
        <v>Car Loan</v>
      </c>
      <c r="J11" s="14" t="n">
        <f aca="false">INDEX($B$8:$B$13,MATCH(SMALL($F$8:$F$13,H11),$F$8:$F$13,0))</f>
        <v>12000</v>
      </c>
      <c r="K11" s="15" t="n">
        <f aca="false">INDEX($C$8:$C$13,MATCH(SMALL($F$8:$F$13,H11),$F$8:$F$13,0))</f>
        <v>0.069</v>
      </c>
      <c r="L11" s="14" t="n">
        <f aca="false">INDEX($D$8:$D$13,MATCH(SMALL($F$8:$F$13,H11),$F$8:$F$13,0))</f>
        <v>320</v>
      </c>
    </row>
    <row r="12" customFormat="false" ht="15" hidden="false" customHeight="false" outlineLevel="0" collapsed="false">
      <c r="A12" s="8" t="s">
        <v>19</v>
      </c>
      <c r="B12" s="9" t="n">
        <v>18000</v>
      </c>
      <c r="C12" s="10" t="n">
        <v>0.045</v>
      </c>
      <c r="D12" s="9" t="n">
        <v>210</v>
      </c>
      <c r="F12" s="11" t="n">
        <f aca="false">IF(OR(B12="",B12=0),9999+ROW(),RANK(C12,$C$8:$C$13,0)+(ROW()-8)*0.0001)</f>
        <v>5.0004</v>
      </c>
      <c r="H12" s="12" t="n">
        <v>5</v>
      </c>
      <c r="I12" s="13" t="str">
        <f aca="false">INDEX($A$8:$A$13,MATCH(SMALL($F$8:$F$13,H12),$F$8:$F$13,0))</f>
        <v>Student Loan</v>
      </c>
      <c r="J12" s="14" t="n">
        <f aca="false">INDEX($B$8:$B$13,MATCH(SMALL($F$8:$F$13,H12),$F$8:$F$13,0))</f>
        <v>18000</v>
      </c>
      <c r="K12" s="15" t="n">
        <f aca="false">INDEX($C$8:$C$13,MATCH(SMALL($F$8:$F$13,H12),$F$8:$F$13,0))</f>
        <v>0.045</v>
      </c>
      <c r="L12" s="14" t="n">
        <f aca="false">INDEX($D$8:$D$13,MATCH(SMALL($F$8:$F$13,H12),$F$8:$F$13,0))</f>
        <v>210</v>
      </c>
    </row>
    <row r="13" customFormat="false" ht="15" hidden="false" customHeight="false" outlineLevel="0" collapsed="false">
      <c r="A13" s="8"/>
      <c r="B13" s="9" t="n">
        <v>0</v>
      </c>
      <c r="C13" s="10" t="n">
        <v>0</v>
      </c>
      <c r="D13" s="9" t="n">
        <v>0</v>
      </c>
      <c r="F13" s="11" t="n">
        <f aca="false">IF(OR(B13="",B13=0),9999+ROW(),RANK(C13,$C$8:$C$13,0)+(ROW()-8)*0.0001)</f>
        <v>10012</v>
      </c>
      <c r="H13" s="12" t="n">
        <v>6</v>
      </c>
      <c r="I13" s="13" t="n">
        <f aca="false">INDEX($A$8:$A$13,MATCH(SMALL($F$8:$F$13,H13),$F$8:$F$13,0))</f>
        <v>0</v>
      </c>
      <c r="J13" s="14" t="n">
        <f aca="false">INDEX($B$8:$B$13,MATCH(SMALL($F$8:$F$13,H13),$F$8:$F$13,0))</f>
        <v>0</v>
      </c>
      <c r="K13" s="15" t="n">
        <f aca="false">INDEX($C$8:$C$13,MATCH(SMALL($F$8:$F$13,H13),$F$8:$F$13,0))</f>
        <v>0</v>
      </c>
      <c r="L13" s="14" t="n">
        <f aca="false">INDEX($D$8:$D$13,MATCH(SMALL($F$8:$F$13,H13),$F$8:$F$13,0))</f>
        <v>0</v>
      </c>
    </row>
    <row r="14" customFormat="false" ht="15" hidden="false" customHeight="false" outlineLevel="0" collapsed="false">
      <c r="A14" s="3" t="s">
        <v>20</v>
      </c>
      <c r="B14" s="16" t="n">
        <f aca="false">SUM(B8:B13)</f>
        <v>38200</v>
      </c>
      <c r="D14" s="16" t="n">
        <f aca="false">SUM(D8:D13)</f>
        <v>770</v>
      </c>
    </row>
    <row r="16" customFormat="false" ht="15" hidden="false" customHeight="false" outlineLevel="0" collapsed="false">
      <c r="A16" s="3" t="s">
        <v>21</v>
      </c>
    </row>
    <row r="17" customFormat="false" ht="15" hidden="false" customHeight="false" outlineLevel="0" collapsed="false">
      <c r="A17" s="5" t="s">
        <v>22</v>
      </c>
    </row>
    <row r="18" customFormat="false" ht="15" hidden="false" customHeight="false" outlineLevel="0" collapsed="false">
      <c r="A18" s="5" t="s">
        <v>23</v>
      </c>
    </row>
    <row r="19" customFormat="false" ht="15" hidden="false" customHeight="false" outlineLevel="0" collapsed="false">
      <c r="A19" s="5" t="s">
        <v>24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4" min="2" style="0" width="24"/>
  </cols>
  <sheetData>
    <row r="1" customFormat="false" ht="19.7" hidden="false" customHeight="false" outlineLevel="0" collapsed="false">
      <c r="A1" s="1" t="s">
        <v>25</v>
      </c>
      <c r="B1" s="1"/>
      <c r="C1" s="1"/>
      <c r="D1" s="1"/>
      <c r="E1" s="1"/>
    </row>
    <row r="2" customFormat="false" ht="15" hidden="false" customHeight="false" outlineLevel="0" collapsed="false">
      <c r="A2" s="2" t="s">
        <v>26</v>
      </c>
      <c r="B2" s="2"/>
      <c r="C2" s="2"/>
      <c r="D2" s="2"/>
      <c r="E2" s="2"/>
    </row>
    <row r="4" customFormat="false" ht="26.85" hidden="false" customHeight="false" outlineLevel="0" collapsed="false">
      <c r="A4" s="6"/>
      <c r="B4" s="6" t="s">
        <v>27</v>
      </c>
      <c r="C4" s="6" t="s">
        <v>28</v>
      </c>
      <c r="D4" s="6" t="s">
        <v>29</v>
      </c>
    </row>
    <row r="5" customFormat="false" ht="15" hidden="false" customHeight="false" outlineLevel="0" collapsed="false">
      <c r="A5" s="17" t="s">
        <v>30</v>
      </c>
      <c r="B5" s="18" t="n">
        <f aca="false">IF('Avalanche Schedule'!AH244&gt;0.01,"240+ (increase extra payment)",COUNTIF('Avalanche Schedule'!AH5:AH244,"&gt;0.01")+1)</f>
        <v>45</v>
      </c>
      <c r="C5" s="18" t="n">
        <f aca="false">IF('Baseline (Min Only)'!Z244&gt;0.01,"240+ years",COUNTIF('Baseline (Min Only)'!Z5:Z244,"&gt;0.01")+1)</f>
        <v>104</v>
      </c>
      <c r="D5" s="19" t="n">
        <f aca="false">IF(AND(ISNUMBER(B5),ISNUMBER(C5)),C5-B5,"-")</f>
        <v>59</v>
      </c>
    </row>
    <row r="6" customFormat="false" ht="15" hidden="false" customHeight="false" outlineLevel="0" collapsed="false">
      <c r="A6" s="17" t="s">
        <v>31</v>
      </c>
      <c r="B6" s="20" t="n">
        <f aca="false">IF(ISNUMBER(B5),B5/12,"-")</f>
        <v>3.75</v>
      </c>
      <c r="C6" s="20" t="n">
        <f aca="false">IF(ISNUMBER(C5),C5/12,"-")</f>
        <v>8.66666666666667</v>
      </c>
      <c r="D6" s="21" t="n">
        <f aca="false">IF(AND(ISNUMBER(B6),ISNUMBER(C6)),C6-B6,"-")</f>
        <v>4.91666666666667</v>
      </c>
    </row>
    <row r="7" customFormat="false" ht="15" hidden="false" customHeight="false" outlineLevel="0" collapsed="false">
      <c r="A7" s="17" t="s">
        <v>32</v>
      </c>
      <c r="B7" s="22" t="n">
        <f aca="false">SUM('Avalanche Schedule'!AI5:AI244)</f>
        <v>5291.74212342836</v>
      </c>
      <c r="C7" s="22" t="n">
        <f aca="false">SUM('Baseline (Min Only)'!AA5:AA244)</f>
        <v>11633.0311536709</v>
      </c>
      <c r="D7" s="23" t="n">
        <f aca="false">C7-B7</f>
        <v>6341.28903024257</v>
      </c>
    </row>
    <row r="8" customFormat="false" ht="15" hidden="false" customHeight="false" outlineLevel="0" collapsed="false">
      <c r="A8" s="17" t="s">
        <v>33</v>
      </c>
      <c r="B8" s="22" t="n">
        <f aca="false">SUM('Avalanche Schedule'!AG5:AG244)</f>
        <v>43491.7421234284</v>
      </c>
    </row>
    <row r="11" customFormat="false" ht="15" hidden="false" customHeight="false" outlineLevel="0" collapsed="false">
      <c r="A11" s="2" t="s">
        <v>34</v>
      </c>
      <c r="B11" s="2"/>
      <c r="C11" s="2"/>
      <c r="D11" s="2"/>
      <c r="E11" s="2"/>
      <c r="F11" s="2"/>
      <c r="G11" s="2"/>
      <c r="H11" s="2"/>
    </row>
  </sheetData>
  <mergeCells count="3">
    <mergeCell ref="A1:E1"/>
    <mergeCell ref="A2:E2"/>
    <mergeCell ref="A11:H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2" min="2" style="0" width="11"/>
    <col collapsed="false" customWidth="true" hidden="false" outlineLevel="0" max="33" min="33" style="0" width="14"/>
    <col collapsed="false" customWidth="true" hidden="false" outlineLevel="0" max="35" min="34" style="0" width="16"/>
  </cols>
  <sheetData>
    <row r="1" customFormat="false" ht="19.7" hidden="false" customHeight="false" outlineLevel="0" collapsed="false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customFormat="false" ht="15" hidden="false" customHeight="false" outlineLevel="0" collapsed="false">
      <c r="A2" s="2" t="s">
        <v>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15" hidden="false" customHeight="false" outlineLevel="0" collapsed="false">
      <c r="B3" s="24" t="str">
        <f aca="false">IF(Inputs!I8="","(unused)",Inputs!I8)</f>
        <v>Credit Card - Store Card</v>
      </c>
      <c r="C3" s="24"/>
      <c r="D3" s="24"/>
      <c r="E3" s="24"/>
      <c r="F3" s="24" t="str">
        <f aca="false">IF(Inputs!I9="","(unused)",Inputs!I9)</f>
        <v>Credit Card - Visa</v>
      </c>
      <c r="G3" s="24"/>
      <c r="H3" s="24"/>
      <c r="I3" s="24"/>
      <c r="J3" s="24" t="str">
        <f aca="false">IF(Inputs!I10="","(unused)",Inputs!I10)</f>
        <v>Personal Loan</v>
      </c>
      <c r="K3" s="24"/>
      <c r="L3" s="24"/>
      <c r="M3" s="24"/>
      <c r="N3" s="24" t="str">
        <f aca="false">IF(Inputs!I11="","(unused)",Inputs!I11)</f>
        <v>Car Loan</v>
      </c>
      <c r="O3" s="24"/>
      <c r="P3" s="24"/>
      <c r="Q3" s="24"/>
      <c r="R3" s="24" t="str">
        <f aca="false">IF(Inputs!I12="","(unused)",Inputs!I12)</f>
        <v>Student Loan</v>
      </c>
      <c r="S3" s="24"/>
      <c r="T3" s="24"/>
      <c r="U3" s="24"/>
      <c r="V3" s="24" t="str">
        <f aca="false">IF(Inputs!I13="","(unused)",Inputs!I13)</f>
        <v>(unused)</v>
      </c>
      <c r="W3" s="24"/>
      <c r="X3" s="24"/>
      <c r="Y3" s="24"/>
      <c r="Z3" s="25" t="s">
        <v>37</v>
      </c>
      <c r="AA3" s="25"/>
      <c r="AB3" s="25"/>
      <c r="AC3" s="25"/>
      <c r="AD3" s="25"/>
      <c r="AE3" s="25"/>
      <c r="AF3" s="25"/>
    </row>
    <row r="4" customFormat="false" ht="39.55" hidden="false" customHeight="false" outlineLevel="0" collapsed="false">
      <c r="A4" s="26" t="s">
        <v>38</v>
      </c>
      <c r="B4" s="27" t="s">
        <v>39</v>
      </c>
      <c r="C4" s="27" t="s">
        <v>40</v>
      </c>
      <c r="D4" s="27" t="s">
        <v>41</v>
      </c>
      <c r="E4" s="27" t="s">
        <v>42</v>
      </c>
      <c r="F4" s="27" t="s">
        <v>39</v>
      </c>
      <c r="G4" s="27" t="s">
        <v>40</v>
      </c>
      <c r="H4" s="27" t="s">
        <v>41</v>
      </c>
      <c r="I4" s="27" t="s">
        <v>42</v>
      </c>
      <c r="J4" s="27" t="s">
        <v>39</v>
      </c>
      <c r="K4" s="27" t="s">
        <v>40</v>
      </c>
      <c r="L4" s="27" t="s">
        <v>41</v>
      </c>
      <c r="M4" s="27" t="s">
        <v>42</v>
      </c>
      <c r="N4" s="27" t="s">
        <v>39</v>
      </c>
      <c r="O4" s="27" t="s">
        <v>40</v>
      </c>
      <c r="P4" s="27" t="s">
        <v>41</v>
      </c>
      <c r="Q4" s="27" t="s">
        <v>42</v>
      </c>
      <c r="R4" s="27" t="s">
        <v>39</v>
      </c>
      <c r="S4" s="27" t="s">
        <v>40</v>
      </c>
      <c r="T4" s="27" t="s">
        <v>41</v>
      </c>
      <c r="U4" s="27" t="s">
        <v>42</v>
      </c>
      <c r="V4" s="27" t="s">
        <v>39</v>
      </c>
      <c r="W4" s="27" t="s">
        <v>40</v>
      </c>
      <c r="X4" s="27" t="s">
        <v>41</v>
      </c>
      <c r="Y4" s="27" t="s">
        <v>42</v>
      </c>
      <c r="Z4" s="28" t="s">
        <v>43</v>
      </c>
      <c r="AA4" s="28" t="s">
        <v>44</v>
      </c>
      <c r="AB4" s="28" t="s">
        <v>45</v>
      </c>
      <c r="AC4" s="28" t="s">
        <v>46</v>
      </c>
      <c r="AD4" s="28" t="s">
        <v>47</v>
      </c>
      <c r="AE4" s="28" t="s">
        <v>48</v>
      </c>
      <c r="AF4" s="28" t="s">
        <v>49</v>
      </c>
      <c r="AG4" s="6" t="s">
        <v>50</v>
      </c>
      <c r="AH4" s="6" t="s">
        <v>51</v>
      </c>
      <c r="AI4" s="6" t="s">
        <v>52</v>
      </c>
    </row>
    <row r="5" customFormat="false" ht="15" hidden="false" customHeight="false" outlineLevel="0" collapsed="false">
      <c r="A5" s="29" t="n">
        <v>1</v>
      </c>
      <c r="B5" s="30" t="n">
        <f aca="false">Inputs!$J$8</f>
        <v>1200</v>
      </c>
      <c r="C5" s="30" t="n">
        <f aca="false">B5*Inputs!$K$8/12</f>
        <v>26.99</v>
      </c>
      <c r="D5" s="30" t="n">
        <f aca="false">IF(B5&gt;0,MIN(Inputs!$L$8,B5+C5),0)+MIN(Z5,MAX(B5+C5-(IF(B5&gt;0,MIN(Inputs!$L$8,B5+C5),0)),0))</f>
        <v>240</v>
      </c>
      <c r="E5" s="31" t="n">
        <f aca="false">MAX(B5+C5-D5,0)</f>
        <v>986.99</v>
      </c>
      <c r="F5" s="30" t="n">
        <f aca="false">Inputs!$J$9</f>
        <v>4500</v>
      </c>
      <c r="G5" s="30" t="n">
        <f aca="false">F5*Inputs!$K$9/12</f>
        <v>89.9625</v>
      </c>
      <c r="H5" s="30" t="n">
        <f aca="false">IF(F5&gt;0,MIN(Inputs!$L$9,F5+G5),0)+MIN(AA5,MAX(F5+G5-(IF(F5&gt;0,MIN(Inputs!$L$9,F5+G5),0)),0))</f>
        <v>110</v>
      </c>
      <c r="I5" s="31" t="n">
        <f aca="false">MAX(F5+G5-H5,0)</f>
        <v>4479.9625</v>
      </c>
      <c r="J5" s="30" t="n">
        <f aca="false">Inputs!$J$10</f>
        <v>2500</v>
      </c>
      <c r="K5" s="30" t="n">
        <f aca="false">J5*Inputs!$K$10/12</f>
        <v>29.1666666666667</v>
      </c>
      <c r="L5" s="30" t="n">
        <f aca="false">IF(J5&gt;0,MIN(Inputs!$L$10,J5+K5),0)+MIN(AB5,MAX(J5+K5-(IF(J5&gt;0,MIN(Inputs!$L$10,J5+K5),0)),0))</f>
        <v>90</v>
      </c>
      <c r="M5" s="31" t="n">
        <f aca="false">MAX(J5+K5-L5,0)</f>
        <v>2439.16666666667</v>
      </c>
      <c r="N5" s="30" t="n">
        <f aca="false">Inputs!$J$11</f>
        <v>12000</v>
      </c>
      <c r="O5" s="30" t="n">
        <f aca="false">N5*Inputs!$K$11/12</f>
        <v>69</v>
      </c>
      <c r="P5" s="30" t="n">
        <f aca="false">IF(N5&gt;0,MIN(Inputs!$L$11,N5+O5),0)+MIN(AC5,MAX(N5+O5-(IF(N5&gt;0,MIN(Inputs!$L$11,N5+O5),0)),0))</f>
        <v>320</v>
      </c>
      <c r="Q5" s="31" t="n">
        <f aca="false">MAX(N5+O5-P5,0)</f>
        <v>11749</v>
      </c>
      <c r="R5" s="30" t="n">
        <f aca="false">Inputs!$J$12</f>
        <v>18000</v>
      </c>
      <c r="S5" s="30" t="n">
        <f aca="false">R5*Inputs!$K$12/12</f>
        <v>67.5</v>
      </c>
      <c r="T5" s="30" t="n">
        <f aca="false">IF(R5&gt;0,MIN(Inputs!$L$12,R5+S5),0)+MIN(AD5,MAX(R5+S5-(IF(R5&gt;0,MIN(Inputs!$L$12,R5+S5),0)),0))</f>
        <v>210</v>
      </c>
      <c r="U5" s="31" t="n">
        <f aca="false">MAX(R5+S5-T5,0)</f>
        <v>17857.5</v>
      </c>
      <c r="V5" s="30" t="n">
        <f aca="false">Inputs!$J$13</f>
        <v>0</v>
      </c>
      <c r="W5" s="30" t="n">
        <f aca="false">V5*Inputs!$K$13/12</f>
        <v>0</v>
      </c>
      <c r="X5" s="30" t="n">
        <f aca="false">IF(V5&gt;0,MIN(Inputs!$L$13,V5+W5),0)+MIN(AE5,MAX(V5+W5-(IF(V5&gt;0,MIN(Inputs!$L$13,V5+W5),0)),0))</f>
        <v>0</v>
      </c>
      <c r="Y5" s="31" t="n">
        <f aca="false">MAX(V5+W5-X5,0)</f>
        <v>0</v>
      </c>
      <c r="Z5" s="32" t="n">
        <f aca="false">Inputs!$B$4+IF(B5=0,Inputs!$L$8,0)+IF(F5=0,Inputs!$L$9,0)+IF(J5=0,Inputs!$L$10,0)+IF(N5=0,Inputs!$L$11,0)+IF(R5=0,Inputs!$L$12,0)+IF(V5=0,Inputs!$L$13,0)</f>
        <v>200</v>
      </c>
      <c r="AA5" s="32" t="n">
        <f aca="false">Z5-MIN(Z5,MAX(B5+C5-(IF(B5&gt;0,MIN(Inputs!$L$8,B5+C5),0)),0))</f>
        <v>0</v>
      </c>
      <c r="AB5" s="32" t="n">
        <f aca="false">AA5-MIN(AA5,MAX(F5+G5-(IF(F5&gt;0,MIN(Inputs!$L$9,F5+G5),0)),0))</f>
        <v>0</v>
      </c>
      <c r="AC5" s="32" t="n">
        <f aca="false">AB5-MIN(AB5,MAX(J5+K5-(IF(J5&gt;0,MIN(Inputs!$L$10,J5+K5),0)),0))</f>
        <v>0</v>
      </c>
      <c r="AD5" s="32" t="n">
        <f aca="false">AC5-MIN(AC5,MAX(N5+O5-(IF(N5&gt;0,MIN(Inputs!$L$11,N5+O5),0)),0))</f>
        <v>0</v>
      </c>
      <c r="AE5" s="32" t="n">
        <f aca="false">AD5-MIN(AD5,MAX(R5+S5-(IF(R5&gt;0,MIN(Inputs!$L$12,R5+S5),0)),0))</f>
        <v>0</v>
      </c>
      <c r="AF5" s="32" t="n">
        <f aca="false">AE5-MIN(AE5,MAX(V5+W5-(IF(V5&gt;0,MIN(Inputs!$L$13,V5+W5),0)),0))</f>
        <v>0</v>
      </c>
      <c r="AG5" s="31" t="n">
        <f aca="false">(B5+C5-E5)+(F5+G5-I5)+(J5+K5-M5)+(N5+O5-Q5)+(R5+S5-U5)+(V5+W5-Y5)</f>
        <v>970</v>
      </c>
      <c r="AH5" s="31" t="n">
        <f aca="false">E5+I5+M5+Q5+U5+Y5</f>
        <v>37512.6191666667</v>
      </c>
      <c r="AI5" s="31" t="n">
        <f aca="false">C5+G5+K5+O5+S5+W5</f>
        <v>282.619166666667</v>
      </c>
    </row>
    <row r="6" customFormat="false" ht="15" hidden="false" customHeight="false" outlineLevel="0" collapsed="false">
      <c r="A6" s="29" t="n">
        <v>2</v>
      </c>
      <c r="B6" s="30" t="n">
        <f aca="false">E5</f>
        <v>986.99</v>
      </c>
      <c r="C6" s="30" t="n">
        <f aca="false">B6*Inputs!$K$8/12</f>
        <v>22.1990500833333</v>
      </c>
      <c r="D6" s="30" t="n">
        <f aca="false">IF(B6&gt;0,MIN(Inputs!$L$8,B6+C6),0)+MIN(Z6,MAX(B6+C6-(IF(B6&gt;0,MIN(Inputs!$L$8,B6+C6),0)),0))</f>
        <v>240</v>
      </c>
      <c r="E6" s="31" t="n">
        <f aca="false">MAX(B6+C6-D6,0)</f>
        <v>769.189050083333</v>
      </c>
      <c r="F6" s="30" t="n">
        <f aca="false">I5</f>
        <v>4479.9625</v>
      </c>
      <c r="G6" s="30" t="n">
        <f aca="false">F6*Inputs!$K$9/12</f>
        <v>89.5619169791667</v>
      </c>
      <c r="H6" s="30" t="n">
        <f aca="false">IF(F6&gt;0,MIN(Inputs!$L$9,F6+G6),0)+MIN(AA6,MAX(F6+G6-(IF(F6&gt;0,MIN(Inputs!$L$9,F6+G6),0)),0))</f>
        <v>110</v>
      </c>
      <c r="I6" s="31" t="n">
        <f aca="false">MAX(F6+G6-H6,0)</f>
        <v>4459.52441697917</v>
      </c>
      <c r="J6" s="30" t="n">
        <f aca="false">M5</f>
        <v>2439.16666666667</v>
      </c>
      <c r="K6" s="30" t="n">
        <f aca="false">J6*Inputs!$K$10/12</f>
        <v>28.4569444444444</v>
      </c>
      <c r="L6" s="30" t="n">
        <f aca="false">IF(J6&gt;0,MIN(Inputs!$L$10,J6+K6),0)+MIN(AB6,MAX(J6+K6-(IF(J6&gt;0,MIN(Inputs!$L$10,J6+K6),0)),0))</f>
        <v>90</v>
      </c>
      <c r="M6" s="31" t="n">
        <f aca="false">MAX(J6+K6-L6,0)</f>
        <v>2377.62361111111</v>
      </c>
      <c r="N6" s="30" t="n">
        <f aca="false">Q5</f>
        <v>11749</v>
      </c>
      <c r="O6" s="30" t="n">
        <f aca="false">N6*Inputs!$K$11/12</f>
        <v>67.55675</v>
      </c>
      <c r="P6" s="30" t="n">
        <f aca="false">IF(N6&gt;0,MIN(Inputs!$L$11,N6+O6),0)+MIN(AC6,MAX(N6+O6-(IF(N6&gt;0,MIN(Inputs!$L$11,N6+O6),0)),0))</f>
        <v>320</v>
      </c>
      <c r="Q6" s="31" t="n">
        <f aca="false">MAX(N6+O6-P6,0)</f>
        <v>11496.55675</v>
      </c>
      <c r="R6" s="30" t="n">
        <f aca="false">U5</f>
        <v>17857.5</v>
      </c>
      <c r="S6" s="30" t="n">
        <f aca="false">R6*Inputs!$K$12/12</f>
        <v>66.965625</v>
      </c>
      <c r="T6" s="30" t="n">
        <f aca="false">IF(R6&gt;0,MIN(Inputs!$L$12,R6+S6),0)+MIN(AD6,MAX(R6+S6-(IF(R6&gt;0,MIN(Inputs!$L$12,R6+S6),0)),0))</f>
        <v>210</v>
      </c>
      <c r="U6" s="31" t="n">
        <f aca="false">MAX(R6+S6-T6,0)</f>
        <v>17714.465625</v>
      </c>
      <c r="V6" s="30" t="n">
        <f aca="false">Y5</f>
        <v>0</v>
      </c>
      <c r="W6" s="30" t="n">
        <f aca="false">V6*Inputs!$K$13/12</f>
        <v>0</v>
      </c>
      <c r="X6" s="30" t="n">
        <f aca="false">IF(V6&gt;0,MIN(Inputs!$L$13,V6+W6),0)+MIN(AE6,MAX(V6+W6-(IF(V6&gt;0,MIN(Inputs!$L$13,V6+W6),0)),0))</f>
        <v>0</v>
      </c>
      <c r="Y6" s="31" t="n">
        <f aca="false">MAX(V6+W6-X6,0)</f>
        <v>0</v>
      </c>
      <c r="Z6" s="32" t="n">
        <f aca="false">Inputs!$B$4+IF(B6=0,Inputs!$L$8,0)+IF(F6=0,Inputs!$L$9,0)+IF(J6=0,Inputs!$L$10,0)+IF(N6=0,Inputs!$L$11,0)+IF(R6=0,Inputs!$L$12,0)+IF(V6=0,Inputs!$L$13,0)</f>
        <v>200</v>
      </c>
      <c r="AA6" s="32" t="n">
        <f aca="false">Z6-MIN(Z6,MAX(B6+C6-(IF(B6&gt;0,MIN(Inputs!$L$8,B6+C6),0)),0))</f>
        <v>0</v>
      </c>
      <c r="AB6" s="32" t="n">
        <f aca="false">AA6-MIN(AA6,MAX(F6+G6-(IF(F6&gt;0,MIN(Inputs!$L$9,F6+G6),0)),0))</f>
        <v>0</v>
      </c>
      <c r="AC6" s="32" t="n">
        <f aca="false">AB6-MIN(AB6,MAX(J6+K6-(IF(J6&gt;0,MIN(Inputs!$L$10,J6+K6),0)),0))</f>
        <v>0</v>
      </c>
      <c r="AD6" s="32" t="n">
        <f aca="false">AC6-MIN(AC6,MAX(N6+O6-(IF(N6&gt;0,MIN(Inputs!$L$11,N6+O6),0)),0))</f>
        <v>0</v>
      </c>
      <c r="AE6" s="32" t="n">
        <f aca="false">AD6-MIN(AD6,MAX(R6+S6-(IF(R6&gt;0,MIN(Inputs!$L$12,R6+S6),0)),0))</f>
        <v>0</v>
      </c>
      <c r="AF6" s="32" t="n">
        <f aca="false">AE6-MIN(AE6,MAX(V6+W6-(IF(V6&gt;0,MIN(Inputs!$L$13,V6+W6),0)),0))</f>
        <v>0</v>
      </c>
      <c r="AG6" s="31" t="n">
        <f aca="false">(B6+C6-E6)+(F6+G6-I6)+(J6+K6-M6)+(N6+O6-Q6)+(R6+S6-U6)+(V6+W6-Y6)</f>
        <v>970</v>
      </c>
      <c r="AH6" s="31" t="n">
        <f aca="false">E6+I6+M6+Q6+U6+Y6</f>
        <v>36817.3594531736</v>
      </c>
      <c r="AI6" s="31" t="n">
        <f aca="false">C6+G6+K6+O6+S6+W6</f>
        <v>274.740286506944</v>
      </c>
    </row>
    <row r="7" customFormat="false" ht="15" hidden="false" customHeight="false" outlineLevel="0" collapsed="false">
      <c r="A7" s="29" t="n">
        <v>3</v>
      </c>
      <c r="B7" s="30" t="n">
        <f aca="false">E6</f>
        <v>769.189050083333</v>
      </c>
      <c r="C7" s="30" t="n">
        <f aca="false">B7*Inputs!$K$8/12</f>
        <v>17.3003437181243</v>
      </c>
      <c r="D7" s="30" t="n">
        <f aca="false">IF(B7&gt;0,MIN(Inputs!$L$8,B7+C7),0)+MIN(Z7,MAX(B7+C7-(IF(B7&gt;0,MIN(Inputs!$L$8,B7+C7),0)),0))</f>
        <v>240</v>
      </c>
      <c r="E7" s="31" t="n">
        <f aca="false">MAX(B7+C7-D7,0)</f>
        <v>546.489393801458</v>
      </c>
      <c r="F7" s="30" t="n">
        <f aca="false">I6</f>
        <v>4459.52441697917</v>
      </c>
      <c r="G7" s="30" t="n">
        <f aca="false">F7*Inputs!$K$9/12</f>
        <v>89.1533256361085</v>
      </c>
      <c r="H7" s="30" t="n">
        <f aca="false">IF(F7&gt;0,MIN(Inputs!$L$9,F7+G7),0)+MIN(AA7,MAX(F7+G7-(IF(F7&gt;0,MIN(Inputs!$L$9,F7+G7),0)),0))</f>
        <v>110</v>
      </c>
      <c r="I7" s="31" t="n">
        <f aca="false">MAX(F7+G7-H7,0)</f>
        <v>4438.67774261527</v>
      </c>
      <c r="J7" s="30" t="n">
        <f aca="false">M6</f>
        <v>2377.62361111111</v>
      </c>
      <c r="K7" s="30" t="n">
        <f aca="false">J7*Inputs!$K$10/12</f>
        <v>27.7389421296296</v>
      </c>
      <c r="L7" s="30" t="n">
        <f aca="false">IF(J7&gt;0,MIN(Inputs!$L$10,J7+K7),0)+MIN(AB7,MAX(J7+K7-(IF(J7&gt;0,MIN(Inputs!$L$10,J7+K7),0)),0))</f>
        <v>90</v>
      </c>
      <c r="M7" s="31" t="n">
        <f aca="false">MAX(J7+K7-L7,0)</f>
        <v>2315.36255324074</v>
      </c>
      <c r="N7" s="30" t="n">
        <f aca="false">Q6</f>
        <v>11496.55675</v>
      </c>
      <c r="O7" s="30" t="n">
        <f aca="false">N7*Inputs!$K$11/12</f>
        <v>66.1052013125</v>
      </c>
      <c r="P7" s="30" t="n">
        <f aca="false">IF(N7&gt;0,MIN(Inputs!$L$11,N7+O7),0)+MIN(AC7,MAX(N7+O7-(IF(N7&gt;0,MIN(Inputs!$L$11,N7+O7),0)),0))</f>
        <v>320</v>
      </c>
      <c r="Q7" s="31" t="n">
        <f aca="false">MAX(N7+O7-P7,0)</f>
        <v>11242.6619513125</v>
      </c>
      <c r="R7" s="30" t="n">
        <f aca="false">U6</f>
        <v>17714.465625</v>
      </c>
      <c r="S7" s="30" t="n">
        <f aca="false">R7*Inputs!$K$12/12</f>
        <v>66.42924609375</v>
      </c>
      <c r="T7" s="30" t="n">
        <f aca="false">IF(R7&gt;0,MIN(Inputs!$L$12,R7+S7),0)+MIN(AD7,MAX(R7+S7-(IF(R7&gt;0,MIN(Inputs!$L$12,R7+S7),0)),0))</f>
        <v>210</v>
      </c>
      <c r="U7" s="31" t="n">
        <f aca="false">MAX(R7+S7-T7,0)</f>
        <v>17570.8948710938</v>
      </c>
      <c r="V7" s="30" t="n">
        <f aca="false">Y6</f>
        <v>0</v>
      </c>
      <c r="W7" s="30" t="n">
        <f aca="false">V7*Inputs!$K$13/12</f>
        <v>0</v>
      </c>
      <c r="X7" s="30" t="n">
        <f aca="false">IF(V7&gt;0,MIN(Inputs!$L$13,V7+W7),0)+MIN(AE7,MAX(V7+W7-(IF(V7&gt;0,MIN(Inputs!$L$13,V7+W7),0)),0))</f>
        <v>0</v>
      </c>
      <c r="Y7" s="31" t="n">
        <f aca="false">MAX(V7+W7-X7,0)</f>
        <v>0</v>
      </c>
      <c r="Z7" s="32" t="n">
        <f aca="false">Inputs!$B$4+IF(B7=0,Inputs!$L$8,0)+IF(F7=0,Inputs!$L$9,0)+IF(J7=0,Inputs!$L$10,0)+IF(N7=0,Inputs!$L$11,0)+IF(R7=0,Inputs!$L$12,0)+IF(V7=0,Inputs!$L$13,0)</f>
        <v>200</v>
      </c>
      <c r="AA7" s="32" t="n">
        <f aca="false">Z7-MIN(Z7,MAX(B7+C7-(IF(B7&gt;0,MIN(Inputs!$L$8,B7+C7),0)),0))</f>
        <v>0</v>
      </c>
      <c r="AB7" s="32" t="n">
        <f aca="false">AA7-MIN(AA7,MAX(F7+G7-(IF(F7&gt;0,MIN(Inputs!$L$9,F7+G7),0)),0))</f>
        <v>0</v>
      </c>
      <c r="AC7" s="32" t="n">
        <f aca="false">AB7-MIN(AB7,MAX(J7+K7-(IF(J7&gt;0,MIN(Inputs!$L$10,J7+K7),0)),0))</f>
        <v>0</v>
      </c>
      <c r="AD7" s="32" t="n">
        <f aca="false">AC7-MIN(AC7,MAX(N7+O7-(IF(N7&gt;0,MIN(Inputs!$L$11,N7+O7),0)),0))</f>
        <v>0</v>
      </c>
      <c r="AE7" s="32" t="n">
        <f aca="false">AD7-MIN(AD7,MAX(R7+S7-(IF(R7&gt;0,MIN(Inputs!$L$12,R7+S7),0)),0))</f>
        <v>0</v>
      </c>
      <c r="AF7" s="32" t="n">
        <f aca="false">AE7-MIN(AE7,MAX(V7+W7-(IF(V7&gt;0,MIN(Inputs!$L$13,V7+W7),0)),0))</f>
        <v>0</v>
      </c>
      <c r="AG7" s="31" t="n">
        <f aca="false">(B7+C7-E7)+(F7+G7-I7)+(J7+K7-M7)+(N7+O7-Q7)+(R7+S7-U7)+(V7+W7-Y7)</f>
        <v>970</v>
      </c>
      <c r="AH7" s="31" t="n">
        <f aca="false">E7+I7+M7+Q7+U7+Y7</f>
        <v>36114.0865120637</v>
      </c>
      <c r="AI7" s="31" t="n">
        <f aca="false">C7+G7+K7+O7+S7+W7</f>
        <v>266.727058890112</v>
      </c>
    </row>
    <row r="8" customFormat="false" ht="15" hidden="false" customHeight="false" outlineLevel="0" collapsed="false">
      <c r="A8" s="29" t="n">
        <v>4</v>
      </c>
      <c r="B8" s="30" t="n">
        <f aca="false">E7</f>
        <v>546.489393801458</v>
      </c>
      <c r="C8" s="30" t="n">
        <f aca="false">B8*Inputs!$K$8/12</f>
        <v>12.2914572822511</v>
      </c>
      <c r="D8" s="30" t="n">
        <f aca="false">IF(B8&gt;0,MIN(Inputs!$L$8,B8+C8),0)+MIN(Z8,MAX(B8+C8-(IF(B8&gt;0,MIN(Inputs!$L$8,B8+C8),0)),0))</f>
        <v>240</v>
      </c>
      <c r="E8" s="31" t="n">
        <f aca="false">MAX(B8+C8-D8,0)</f>
        <v>318.780851083709</v>
      </c>
      <c r="F8" s="30" t="n">
        <f aca="false">I7</f>
        <v>4438.67774261527</v>
      </c>
      <c r="G8" s="30" t="n">
        <f aca="false">F8*Inputs!$K$9/12</f>
        <v>88.736565871117</v>
      </c>
      <c r="H8" s="30" t="n">
        <f aca="false">IF(F8&gt;0,MIN(Inputs!$L$9,F8+G8),0)+MIN(AA8,MAX(F8+G8-(IF(F8&gt;0,MIN(Inputs!$L$9,F8+G8),0)),0))</f>
        <v>110</v>
      </c>
      <c r="I8" s="31" t="n">
        <f aca="false">MAX(F8+G8-H8,0)</f>
        <v>4417.41430848639</v>
      </c>
      <c r="J8" s="30" t="n">
        <f aca="false">M7</f>
        <v>2315.36255324074</v>
      </c>
      <c r="K8" s="30" t="n">
        <f aca="false">J8*Inputs!$K$10/12</f>
        <v>27.012563121142</v>
      </c>
      <c r="L8" s="30" t="n">
        <f aca="false">IF(J8&gt;0,MIN(Inputs!$L$10,J8+K8),0)+MIN(AB8,MAX(J8+K8-(IF(J8&gt;0,MIN(Inputs!$L$10,J8+K8),0)),0))</f>
        <v>90</v>
      </c>
      <c r="M8" s="31" t="n">
        <f aca="false">MAX(J8+K8-L8,0)</f>
        <v>2252.37511636188</v>
      </c>
      <c r="N8" s="30" t="n">
        <f aca="false">Q7</f>
        <v>11242.6619513125</v>
      </c>
      <c r="O8" s="30" t="n">
        <f aca="false">N8*Inputs!$K$11/12</f>
        <v>64.6453062200469</v>
      </c>
      <c r="P8" s="30" t="n">
        <f aca="false">IF(N8&gt;0,MIN(Inputs!$L$11,N8+O8),0)+MIN(AC8,MAX(N8+O8-(IF(N8&gt;0,MIN(Inputs!$L$11,N8+O8),0)),0))</f>
        <v>320</v>
      </c>
      <c r="Q8" s="31" t="n">
        <f aca="false">MAX(N8+O8-P8,0)</f>
        <v>10987.3072575325</v>
      </c>
      <c r="R8" s="30" t="n">
        <f aca="false">U7</f>
        <v>17570.8948710938</v>
      </c>
      <c r="S8" s="30" t="n">
        <f aca="false">R8*Inputs!$K$12/12</f>
        <v>65.8908557666016</v>
      </c>
      <c r="T8" s="30" t="n">
        <f aca="false">IF(R8&gt;0,MIN(Inputs!$L$12,R8+S8),0)+MIN(AD8,MAX(R8+S8-(IF(R8&gt;0,MIN(Inputs!$L$12,R8+S8),0)),0))</f>
        <v>210</v>
      </c>
      <c r="U8" s="31" t="n">
        <f aca="false">MAX(R8+S8-T8,0)</f>
        <v>17426.7857268604</v>
      </c>
      <c r="V8" s="30" t="n">
        <f aca="false">Y7</f>
        <v>0</v>
      </c>
      <c r="W8" s="30" t="n">
        <f aca="false">V8*Inputs!$K$13/12</f>
        <v>0</v>
      </c>
      <c r="X8" s="30" t="n">
        <f aca="false">IF(V8&gt;0,MIN(Inputs!$L$13,V8+W8),0)+MIN(AE8,MAX(V8+W8-(IF(V8&gt;0,MIN(Inputs!$L$13,V8+W8),0)),0))</f>
        <v>0</v>
      </c>
      <c r="Y8" s="31" t="n">
        <f aca="false">MAX(V8+W8-X8,0)</f>
        <v>0</v>
      </c>
      <c r="Z8" s="32" t="n">
        <f aca="false">Inputs!$B$4+IF(B8=0,Inputs!$L$8,0)+IF(F8=0,Inputs!$L$9,0)+IF(J8=0,Inputs!$L$10,0)+IF(N8=0,Inputs!$L$11,0)+IF(R8=0,Inputs!$L$12,0)+IF(V8=0,Inputs!$L$13,0)</f>
        <v>200</v>
      </c>
      <c r="AA8" s="32" t="n">
        <f aca="false">Z8-MIN(Z8,MAX(B8+C8-(IF(B8&gt;0,MIN(Inputs!$L$8,B8+C8),0)),0))</f>
        <v>0</v>
      </c>
      <c r="AB8" s="32" t="n">
        <f aca="false">AA8-MIN(AA8,MAX(F8+G8-(IF(F8&gt;0,MIN(Inputs!$L$9,F8+G8),0)),0))</f>
        <v>0</v>
      </c>
      <c r="AC8" s="32" t="n">
        <f aca="false">AB8-MIN(AB8,MAX(J8+K8-(IF(J8&gt;0,MIN(Inputs!$L$10,J8+K8),0)),0))</f>
        <v>0</v>
      </c>
      <c r="AD8" s="32" t="n">
        <f aca="false">AC8-MIN(AC8,MAX(N8+O8-(IF(N8&gt;0,MIN(Inputs!$L$11,N8+O8),0)),0))</f>
        <v>0</v>
      </c>
      <c r="AE8" s="32" t="n">
        <f aca="false">AD8-MIN(AD8,MAX(R8+S8-(IF(R8&gt;0,MIN(Inputs!$L$12,R8+S8),0)),0))</f>
        <v>0</v>
      </c>
      <c r="AF8" s="32" t="n">
        <f aca="false">AE8-MIN(AE8,MAX(V8+W8-(IF(V8&gt;0,MIN(Inputs!$L$13,V8+W8),0)),0))</f>
        <v>0</v>
      </c>
      <c r="AG8" s="31" t="n">
        <f aca="false">(B8+C8-E8)+(F8+G8-I8)+(J8+K8-M8)+(N8+O8-Q8)+(R8+S8-U8)+(V8+W8-Y8)</f>
        <v>970</v>
      </c>
      <c r="AH8" s="31" t="n">
        <f aca="false">E8+I8+M8+Q8+U8+Y8</f>
        <v>35402.6632603249</v>
      </c>
      <c r="AI8" s="31" t="n">
        <f aca="false">C8+G8+K8+O8+S8+W8</f>
        <v>258.576748261159</v>
      </c>
    </row>
    <row r="9" customFormat="false" ht="15" hidden="false" customHeight="false" outlineLevel="0" collapsed="false">
      <c r="A9" s="29" t="n">
        <v>5</v>
      </c>
      <c r="B9" s="30" t="n">
        <f aca="false">E8</f>
        <v>318.780851083709</v>
      </c>
      <c r="C9" s="30" t="n">
        <f aca="false">B9*Inputs!$K$8/12</f>
        <v>7.16991264229108</v>
      </c>
      <c r="D9" s="30" t="n">
        <f aca="false">IF(B9&gt;0,MIN(Inputs!$L$8,B9+C9),0)+MIN(Z9,MAX(B9+C9-(IF(B9&gt;0,MIN(Inputs!$L$8,B9+C9),0)),0))</f>
        <v>240</v>
      </c>
      <c r="E9" s="31" t="n">
        <f aca="false">MAX(B9+C9-D9,0)</f>
        <v>85.9507637259998</v>
      </c>
      <c r="F9" s="30" t="n">
        <f aca="false">I8</f>
        <v>4417.41430848639</v>
      </c>
      <c r="G9" s="30" t="n">
        <f aca="false">F9*Inputs!$K$9/12</f>
        <v>88.3114743838238</v>
      </c>
      <c r="H9" s="30" t="n">
        <f aca="false">IF(F9&gt;0,MIN(Inputs!$L$9,F9+G9),0)+MIN(AA9,MAX(F9+G9-(IF(F9&gt;0,MIN(Inputs!$L$9,F9+G9),0)),0))</f>
        <v>110</v>
      </c>
      <c r="I9" s="31" t="n">
        <f aca="false">MAX(F9+G9-H9,0)</f>
        <v>4395.72578287022</v>
      </c>
      <c r="J9" s="30" t="n">
        <f aca="false">M8</f>
        <v>2252.37511636188</v>
      </c>
      <c r="K9" s="30" t="n">
        <f aca="false">J9*Inputs!$K$10/12</f>
        <v>26.2777096908886</v>
      </c>
      <c r="L9" s="30" t="n">
        <f aca="false">IF(J9&gt;0,MIN(Inputs!$L$10,J9+K9),0)+MIN(AB9,MAX(J9+K9-(IF(J9&gt;0,MIN(Inputs!$L$10,J9+K9),0)),0))</f>
        <v>90</v>
      </c>
      <c r="M9" s="31" t="n">
        <f aca="false">MAX(J9+K9-L9,0)</f>
        <v>2188.65282605277</v>
      </c>
      <c r="N9" s="30" t="n">
        <f aca="false">Q8</f>
        <v>10987.3072575325</v>
      </c>
      <c r="O9" s="30" t="n">
        <f aca="false">N9*Inputs!$K$11/12</f>
        <v>63.1770167308122</v>
      </c>
      <c r="P9" s="30" t="n">
        <f aca="false">IF(N9&gt;0,MIN(Inputs!$L$11,N9+O9),0)+MIN(AC9,MAX(N9+O9-(IF(N9&gt;0,MIN(Inputs!$L$11,N9+O9),0)),0))</f>
        <v>320</v>
      </c>
      <c r="Q9" s="31" t="n">
        <f aca="false">MAX(N9+O9-P9,0)</f>
        <v>10730.4842742634</v>
      </c>
      <c r="R9" s="30" t="n">
        <f aca="false">U8</f>
        <v>17426.7857268604</v>
      </c>
      <c r="S9" s="30" t="n">
        <f aca="false">R9*Inputs!$K$12/12</f>
        <v>65.3504464757263</v>
      </c>
      <c r="T9" s="30" t="n">
        <f aca="false">IF(R9&gt;0,MIN(Inputs!$L$12,R9+S9),0)+MIN(AD9,MAX(R9+S9-(IF(R9&gt;0,MIN(Inputs!$L$12,R9+S9),0)),0))</f>
        <v>210</v>
      </c>
      <c r="U9" s="31" t="n">
        <f aca="false">MAX(R9+S9-T9,0)</f>
        <v>17282.1361733361</v>
      </c>
      <c r="V9" s="30" t="n">
        <f aca="false">Y8</f>
        <v>0</v>
      </c>
      <c r="W9" s="30" t="n">
        <f aca="false">V9*Inputs!$K$13/12</f>
        <v>0</v>
      </c>
      <c r="X9" s="30" t="n">
        <f aca="false">IF(V9&gt;0,MIN(Inputs!$L$13,V9+W9),0)+MIN(AE9,MAX(V9+W9-(IF(V9&gt;0,MIN(Inputs!$L$13,V9+W9),0)),0))</f>
        <v>0</v>
      </c>
      <c r="Y9" s="31" t="n">
        <f aca="false">MAX(V9+W9-X9,0)</f>
        <v>0</v>
      </c>
      <c r="Z9" s="32" t="n">
        <f aca="false">Inputs!$B$4+IF(B9=0,Inputs!$L$8,0)+IF(F9=0,Inputs!$L$9,0)+IF(J9=0,Inputs!$L$10,0)+IF(N9=0,Inputs!$L$11,0)+IF(R9=0,Inputs!$L$12,0)+IF(V9=0,Inputs!$L$13,0)</f>
        <v>200</v>
      </c>
      <c r="AA9" s="32" t="n">
        <f aca="false">Z9-MIN(Z9,MAX(B9+C9-(IF(B9&gt;0,MIN(Inputs!$L$8,B9+C9),0)),0))</f>
        <v>0</v>
      </c>
      <c r="AB9" s="32" t="n">
        <f aca="false">AA9-MIN(AA9,MAX(F9+G9-(IF(F9&gt;0,MIN(Inputs!$L$9,F9+G9),0)),0))</f>
        <v>0</v>
      </c>
      <c r="AC9" s="32" t="n">
        <f aca="false">AB9-MIN(AB9,MAX(J9+K9-(IF(J9&gt;0,MIN(Inputs!$L$10,J9+K9),0)),0))</f>
        <v>0</v>
      </c>
      <c r="AD9" s="32" t="n">
        <f aca="false">AC9-MIN(AC9,MAX(N9+O9-(IF(N9&gt;0,MIN(Inputs!$L$11,N9+O9),0)),0))</f>
        <v>0</v>
      </c>
      <c r="AE9" s="32" t="n">
        <f aca="false">AD9-MIN(AD9,MAX(R9+S9-(IF(R9&gt;0,MIN(Inputs!$L$12,R9+S9),0)),0))</f>
        <v>0</v>
      </c>
      <c r="AF9" s="32" t="n">
        <f aca="false">AE9-MIN(AE9,MAX(V9+W9-(IF(V9&gt;0,MIN(Inputs!$L$13,V9+W9),0)),0))</f>
        <v>0</v>
      </c>
      <c r="AG9" s="31" t="n">
        <f aca="false">(B9+C9-E9)+(F9+G9-I9)+(J9+K9-M9)+(N9+O9-Q9)+(R9+S9-U9)+(V9+W9-Y9)</f>
        <v>970</v>
      </c>
      <c r="AH9" s="31" t="n">
        <f aca="false">E9+I9+M9+Q9+U9+Y9</f>
        <v>34682.9498202484</v>
      </c>
      <c r="AI9" s="31" t="n">
        <f aca="false">C9+G9+K9+O9+S9+W9</f>
        <v>250.286559923542</v>
      </c>
    </row>
    <row r="10" customFormat="false" ht="15" hidden="false" customHeight="false" outlineLevel="0" collapsed="false">
      <c r="A10" s="29" t="n">
        <v>6</v>
      </c>
      <c r="B10" s="30" t="n">
        <f aca="false">E9</f>
        <v>85.9507637259998</v>
      </c>
      <c r="C10" s="30" t="n">
        <f aca="false">B10*Inputs!$K$8/12</f>
        <v>1.93317592747061</v>
      </c>
      <c r="D10" s="30" t="n">
        <f aca="false">IF(B10&gt;0,MIN(Inputs!$L$8,B10+C10),0)+MIN(Z10,MAX(B10+C10-(IF(B10&gt;0,MIN(Inputs!$L$8,B10+C10),0)),0))</f>
        <v>87.8839396534704</v>
      </c>
      <c r="E10" s="31" t="n">
        <f aca="false">MAX(B10+C10-D10,0)</f>
        <v>0</v>
      </c>
      <c r="F10" s="30" t="n">
        <f aca="false">I9</f>
        <v>4395.72578287022</v>
      </c>
      <c r="G10" s="30" t="n">
        <f aca="false">F10*Inputs!$K$9/12</f>
        <v>87.8778846092137</v>
      </c>
      <c r="H10" s="30" t="n">
        <f aca="false">IF(F10&gt;0,MIN(Inputs!$L$9,F10+G10),0)+MIN(AA10,MAX(F10+G10-(IF(F10&gt;0,MIN(Inputs!$L$9,F10+G10),0)),0))</f>
        <v>262.11606034653</v>
      </c>
      <c r="I10" s="31" t="n">
        <f aca="false">MAX(F10+G10-H10,0)</f>
        <v>4221.4876071329</v>
      </c>
      <c r="J10" s="30" t="n">
        <f aca="false">M9</f>
        <v>2188.65282605277</v>
      </c>
      <c r="K10" s="30" t="n">
        <f aca="false">J10*Inputs!$K$10/12</f>
        <v>25.5342829706157</v>
      </c>
      <c r="L10" s="30" t="n">
        <f aca="false">IF(J10&gt;0,MIN(Inputs!$L$10,J10+K10),0)+MIN(AB10,MAX(J10+K10-(IF(J10&gt;0,MIN(Inputs!$L$10,J10+K10),0)),0))</f>
        <v>90</v>
      </c>
      <c r="M10" s="31" t="n">
        <f aca="false">MAX(J10+K10-L10,0)</f>
        <v>2124.18710902339</v>
      </c>
      <c r="N10" s="30" t="n">
        <f aca="false">Q9</f>
        <v>10730.4842742634</v>
      </c>
      <c r="O10" s="30" t="n">
        <f aca="false">N10*Inputs!$K$11/12</f>
        <v>61.7002845770143</v>
      </c>
      <c r="P10" s="30" t="n">
        <f aca="false">IF(N10&gt;0,MIN(Inputs!$L$11,N10+O10),0)+MIN(AC10,MAX(N10+O10-(IF(N10&gt;0,MIN(Inputs!$L$11,N10+O10),0)),0))</f>
        <v>320</v>
      </c>
      <c r="Q10" s="31" t="n">
        <f aca="false">MAX(N10+O10-P10,0)</f>
        <v>10472.1845588404</v>
      </c>
      <c r="R10" s="30" t="n">
        <f aca="false">U9</f>
        <v>17282.1361733361</v>
      </c>
      <c r="S10" s="30" t="n">
        <f aca="false">R10*Inputs!$K$12/12</f>
        <v>64.8080106500103</v>
      </c>
      <c r="T10" s="30" t="n">
        <f aca="false">IF(R10&gt;0,MIN(Inputs!$L$12,R10+S10),0)+MIN(AD10,MAX(R10+S10-(IF(R10&gt;0,MIN(Inputs!$L$12,R10+S10),0)),0))</f>
        <v>210</v>
      </c>
      <c r="U10" s="31" t="n">
        <f aca="false">MAX(R10+S10-T10,0)</f>
        <v>17136.9441839861</v>
      </c>
      <c r="V10" s="30" t="n">
        <f aca="false">Y9</f>
        <v>0</v>
      </c>
      <c r="W10" s="30" t="n">
        <f aca="false">V10*Inputs!$K$13/12</f>
        <v>0</v>
      </c>
      <c r="X10" s="30" t="n">
        <f aca="false">IF(V10&gt;0,MIN(Inputs!$L$13,V10+W10),0)+MIN(AE10,MAX(V10+W10-(IF(V10&gt;0,MIN(Inputs!$L$13,V10+W10),0)),0))</f>
        <v>0</v>
      </c>
      <c r="Y10" s="31" t="n">
        <f aca="false">MAX(V10+W10-X10,0)</f>
        <v>0</v>
      </c>
      <c r="Z10" s="32" t="n">
        <f aca="false">Inputs!$B$4+IF(B10=0,Inputs!$L$8,0)+IF(F10=0,Inputs!$L$9,0)+IF(J10=0,Inputs!$L$10,0)+IF(N10=0,Inputs!$L$11,0)+IF(R10=0,Inputs!$L$12,0)+IF(V10=0,Inputs!$L$13,0)</f>
        <v>200</v>
      </c>
      <c r="AA10" s="32" t="n">
        <f aca="false">Z10-MIN(Z10,MAX(B10+C10-(IF(B10&gt;0,MIN(Inputs!$L$8,B10+C10),0)),0))</f>
        <v>152.11606034653</v>
      </c>
      <c r="AB10" s="32" t="n">
        <f aca="false">AA10-MIN(AA10,MAX(F10+G10-(IF(F10&gt;0,MIN(Inputs!$L$9,F10+G10),0)),0))</f>
        <v>0</v>
      </c>
      <c r="AC10" s="32" t="n">
        <f aca="false">AB10-MIN(AB10,MAX(J10+K10-(IF(J10&gt;0,MIN(Inputs!$L$10,J10+K10),0)),0))</f>
        <v>0</v>
      </c>
      <c r="AD10" s="32" t="n">
        <f aca="false">AC10-MIN(AC10,MAX(N10+O10-(IF(N10&gt;0,MIN(Inputs!$L$11,N10+O10),0)),0))</f>
        <v>0</v>
      </c>
      <c r="AE10" s="32" t="n">
        <f aca="false">AD10-MIN(AD10,MAX(R10+S10-(IF(R10&gt;0,MIN(Inputs!$L$12,R10+S10),0)),0))</f>
        <v>0</v>
      </c>
      <c r="AF10" s="32" t="n">
        <f aca="false">AE10-MIN(AE10,MAX(V10+W10-(IF(V10&gt;0,MIN(Inputs!$L$13,V10+W10),0)),0))</f>
        <v>0</v>
      </c>
      <c r="AG10" s="31" t="n">
        <f aca="false">(B10+C10-E10)+(F10+G10-I10)+(J10+K10-M10)+(N10+O10-Q10)+(R10+S10-U10)+(V10+W10-Y10)</f>
        <v>970</v>
      </c>
      <c r="AH10" s="31" t="n">
        <f aca="false">E10+I10+M10+Q10+U10+Y10</f>
        <v>33954.8034589827</v>
      </c>
      <c r="AI10" s="31" t="n">
        <f aca="false">C10+G10+K10+O10+S10+W10</f>
        <v>241.853638734325</v>
      </c>
    </row>
    <row r="11" customFormat="false" ht="15" hidden="false" customHeight="false" outlineLevel="0" collapsed="false">
      <c r="A11" s="29" t="n">
        <v>7</v>
      </c>
      <c r="B11" s="30" t="n">
        <f aca="false">E10</f>
        <v>0</v>
      </c>
      <c r="C11" s="30" t="n">
        <f aca="false">B11*Inputs!$K$8/12</f>
        <v>0</v>
      </c>
      <c r="D11" s="30" t="n">
        <f aca="false">IF(B11&gt;0,MIN(Inputs!$L$8,B11+C11),0)+MIN(Z11,MAX(B11+C11-(IF(B11&gt;0,MIN(Inputs!$L$8,B11+C11),0)),0))</f>
        <v>0</v>
      </c>
      <c r="E11" s="31" t="n">
        <f aca="false">MAX(B11+C11-D11,0)</f>
        <v>0</v>
      </c>
      <c r="F11" s="30" t="n">
        <f aca="false">I10</f>
        <v>4221.4876071329</v>
      </c>
      <c r="G11" s="30" t="n">
        <f aca="false">F11*Inputs!$K$9/12</f>
        <v>84.3945730792652</v>
      </c>
      <c r="H11" s="30" t="n">
        <f aca="false">IF(F11&gt;0,MIN(Inputs!$L$9,F11+G11),0)+MIN(AA11,MAX(F11+G11-(IF(F11&gt;0,MIN(Inputs!$L$9,F11+G11),0)),0))</f>
        <v>350</v>
      </c>
      <c r="I11" s="31" t="n">
        <f aca="false">MAX(F11+G11-H11,0)</f>
        <v>3955.88218021216</v>
      </c>
      <c r="J11" s="30" t="n">
        <f aca="false">M10</f>
        <v>2124.18710902339</v>
      </c>
      <c r="K11" s="30" t="n">
        <f aca="false">J11*Inputs!$K$10/12</f>
        <v>24.7821829386062</v>
      </c>
      <c r="L11" s="30" t="n">
        <f aca="false">IF(J11&gt;0,MIN(Inputs!$L$10,J11+K11),0)+MIN(AB11,MAX(J11+K11-(IF(J11&gt;0,MIN(Inputs!$L$10,J11+K11),0)),0))</f>
        <v>90</v>
      </c>
      <c r="M11" s="31" t="n">
        <f aca="false">MAX(J11+K11-L11,0)</f>
        <v>2058.96929196199</v>
      </c>
      <c r="N11" s="30" t="n">
        <f aca="false">Q10</f>
        <v>10472.1845588404</v>
      </c>
      <c r="O11" s="30" t="n">
        <f aca="false">N11*Inputs!$K$11/12</f>
        <v>60.2150612133322</v>
      </c>
      <c r="P11" s="30" t="n">
        <f aca="false">IF(N11&gt;0,MIN(Inputs!$L$11,N11+O11),0)+MIN(AC11,MAX(N11+O11-(IF(N11&gt;0,MIN(Inputs!$L$11,N11+O11),0)),0))</f>
        <v>320</v>
      </c>
      <c r="Q11" s="31" t="n">
        <f aca="false">MAX(N11+O11-P11,0)</f>
        <v>10212.3996200537</v>
      </c>
      <c r="R11" s="30" t="n">
        <f aca="false">U10</f>
        <v>17136.9441839861</v>
      </c>
      <c r="S11" s="30" t="n">
        <f aca="false">R11*Inputs!$K$12/12</f>
        <v>64.2635406899478</v>
      </c>
      <c r="T11" s="30" t="n">
        <f aca="false">IF(R11&gt;0,MIN(Inputs!$L$12,R11+S11),0)+MIN(AD11,MAX(R11+S11-(IF(R11&gt;0,MIN(Inputs!$L$12,R11+S11),0)),0))</f>
        <v>210</v>
      </c>
      <c r="U11" s="31" t="n">
        <f aca="false">MAX(R11+S11-T11,0)</f>
        <v>16991.207724676</v>
      </c>
      <c r="V11" s="30" t="n">
        <f aca="false">Y10</f>
        <v>0</v>
      </c>
      <c r="W11" s="30" t="n">
        <f aca="false">V11*Inputs!$K$13/12</f>
        <v>0</v>
      </c>
      <c r="X11" s="30" t="n">
        <f aca="false">IF(V11&gt;0,MIN(Inputs!$L$13,V11+W11),0)+MIN(AE11,MAX(V11+W11-(IF(V11&gt;0,MIN(Inputs!$L$13,V11+W11),0)),0))</f>
        <v>0</v>
      </c>
      <c r="Y11" s="31" t="n">
        <f aca="false">MAX(V11+W11-X11,0)</f>
        <v>0</v>
      </c>
      <c r="Z11" s="32" t="n">
        <f aca="false">Inputs!$B$4+IF(B11=0,Inputs!$L$8,0)+IF(F11=0,Inputs!$L$9,0)+IF(J11=0,Inputs!$L$10,0)+IF(N11=0,Inputs!$L$11,0)+IF(R11=0,Inputs!$L$12,0)+IF(V11=0,Inputs!$L$13,0)</f>
        <v>240</v>
      </c>
      <c r="AA11" s="32" t="n">
        <f aca="false">Z11-MIN(Z11,MAX(B11+C11-(IF(B11&gt;0,MIN(Inputs!$L$8,B11+C11),0)),0))</f>
        <v>240</v>
      </c>
      <c r="AB11" s="32" t="n">
        <f aca="false">AA11-MIN(AA11,MAX(F11+G11-(IF(F11&gt;0,MIN(Inputs!$L$9,F11+G11),0)),0))</f>
        <v>0</v>
      </c>
      <c r="AC11" s="32" t="n">
        <f aca="false">AB11-MIN(AB11,MAX(J11+K11-(IF(J11&gt;0,MIN(Inputs!$L$10,J11+K11),0)),0))</f>
        <v>0</v>
      </c>
      <c r="AD11" s="32" t="n">
        <f aca="false">AC11-MIN(AC11,MAX(N11+O11-(IF(N11&gt;0,MIN(Inputs!$L$11,N11+O11),0)),0))</f>
        <v>0</v>
      </c>
      <c r="AE11" s="32" t="n">
        <f aca="false">AD11-MIN(AD11,MAX(R11+S11-(IF(R11&gt;0,MIN(Inputs!$L$12,R11+S11),0)),0))</f>
        <v>0</v>
      </c>
      <c r="AF11" s="32" t="n">
        <f aca="false">AE11-MIN(AE11,MAX(V11+W11-(IF(V11&gt;0,MIN(Inputs!$L$13,V11+W11),0)),0))</f>
        <v>0</v>
      </c>
      <c r="AG11" s="31" t="n">
        <f aca="false">(B11+C11-E11)+(F11+G11-I11)+(J11+K11-M11)+(N11+O11-Q11)+(R11+S11-U11)+(V11+W11-Y11)</f>
        <v>970</v>
      </c>
      <c r="AH11" s="31" t="n">
        <f aca="false">E11+I11+M11+Q11+U11+Y11</f>
        <v>33218.4588169039</v>
      </c>
      <c r="AI11" s="31" t="n">
        <f aca="false">C11+G11+K11+O11+S11+W11</f>
        <v>233.655357921151</v>
      </c>
    </row>
    <row r="12" customFormat="false" ht="15" hidden="false" customHeight="false" outlineLevel="0" collapsed="false">
      <c r="A12" s="29" t="n">
        <v>8</v>
      </c>
      <c r="B12" s="30" t="n">
        <f aca="false">E11</f>
        <v>0</v>
      </c>
      <c r="C12" s="30" t="n">
        <f aca="false">B12*Inputs!$K$8/12</f>
        <v>0</v>
      </c>
      <c r="D12" s="30" t="n">
        <f aca="false">IF(B12&gt;0,MIN(Inputs!$L$8,B12+C12),0)+MIN(Z12,MAX(B12+C12-(IF(B12&gt;0,MIN(Inputs!$L$8,B12+C12),0)),0))</f>
        <v>0</v>
      </c>
      <c r="E12" s="31" t="n">
        <f aca="false">MAX(B12+C12-D12,0)</f>
        <v>0</v>
      </c>
      <c r="F12" s="30" t="n">
        <f aca="false">I11</f>
        <v>3955.88218021216</v>
      </c>
      <c r="G12" s="30" t="n">
        <f aca="false">F12*Inputs!$K$9/12</f>
        <v>79.0846779194082</v>
      </c>
      <c r="H12" s="30" t="n">
        <f aca="false">IF(F12&gt;0,MIN(Inputs!$L$9,F12+G12),0)+MIN(AA12,MAX(F12+G12-(IF(F12&gt;0,MIN(Inputs!$L$9,F12+G12),0)),0))</f>
        <v>350</v>
      </c>
      <c r="I12" s="31" t="n">
        <f aca="false">MAX(F12+G12-H12,0)</f>
        <v>3684.96685813157</v>
      </c>
      <c r="J12" s="30" t="n">
        <f aca="false">M11</f>
        <v>2058.96929196199</v>
      </c>
      <c r="K12" s="30" t="n">
        <f aca="false">J12*Inputs!$K$10/12</f>
        <v>24.0213084062233</v>
      </c>
      <c r="L12" s="30" t="n">
        <f aca="false">IF(J12&gt;0,MIN(Inputs!$L$10,J12+K12),0)+MIN(AB12,MAX(J12+K12-(IF(J12&gt;0,MIN(Inputs!$L$10,J12+K12),0)),0))</f>
        <v>90</v>
      </c>
      <c r="M12" s="31" t="n">
        <f aca="false">MAX(J12+K12-L12,0)</f>
        <v>1992.99060036822</v>
      </c>
      <c r="N12" s="30" t="n">
        <f aca="false">Q11</f>
        <v>10212.3996200537</v>
      </c>
      <c r="O12" s="30" t="n">
        <f aca="false">N12*Inputs!$K$11/12</f>
        <v>58.7212978153088</v>
      </c>
      <c r="P12" s="30" t="n">
        <f aca="false">IF(N12&gt;0,MIN(Inputs!$L$11,N12+O12),0)+MIN(AC12,MAX(N12+O12-(IF(N12&gt;0,MIN(Inputs!$L$11,N12+O12),0)),0))</f>
        <v>320</v>
      </c>
      <c r="Q12" s="31" t="n">
        <f aca="false">MAX(N12+O12-P12,0)</f>
        <v>9951.12091786902</v>
      </c>
      <c r="R12" s="30" t="n">
        <f aca="false">U11</f>
        <v>16991.207724676</v>
      </c>
      <c r="S12" s="30" t="n">
        <f aca="false">R12*Inputs!$K$12/12</f>
        <v>63.7170289675351</v>
      </c>
      <c r="T12" s="30" t="n">
        <f aca="false">IF(R12&gt;0,MIN(Inputs!$L$12,R12+S12),0)+MIN(AD12,MAX(R12+S12-(IF(R12&gt;0,MIN(Inputs!$L$12,R12+S12),0)),0))</f>
        <v>210</v>
      </c>
      <c r="U12" s="31" t="n">
        <f aca="false">MAX(R12+S12-T12,0)</f>
        <v>16844.9247536436</v>
      </c>
      <c r="V12" s="30" t="n">
        <f aca="false">Y11</f>
        <v>0</v>
      </c>
      <c r="W12" s="30" t="n">
        <f aca="false">V12*Inputs!$K$13/12</f>
        <v>0</v>
      </c>
      <c r="X12" s="30" t="n">
        <f aca="false">IF(V12&gt;0,MIN(Inputs!$L$13,V12+W12),0)+MIN(AE12,MAX(V12+W12-(IF(V12&gt;0,MIN(Inputs!$L$13,V12+W12),0)),0))</f>
        <v>0</v>
      </c>
      <c r="Y12" s="31" t="n">
        <f aca="false">MAX(V12+W12-X12,0)</f>
        <v>0</v>
      </c>
      <c r="Z12" s="32" t="n">
        <f aca="false">Inputs!$B$4+IF(B12=0,Inputs!$L$8,0)+IF(F12=0,Inputs!$L$9,0)+IF(J12=0,Inputs!$L$10,0)+IF(N12=0,Inputs!$L$11,0)+IF(R12=0,Inputs!$L$12,0)+IF(V12=0,Inputs!$L$13,0)</f>
        <v>240</v>
      </c>
      <c r="AA12" s="32" t="n">
        <f aca="false">Z12-MIN(Z12,MAX(B12+C12-(IF(B12&gt;0,MIN(Inputs!$L$8,B12+C12),0)),0))</f>
        <v>240</v>
      </c>
      <c r="AB12" s="32" t="n">
        <f aca="false">AA12-MIN(AA12,MAX(F12+G12-(IF(F12&gt;0,MIN(Inputs!$L$9,F12+G12),0)),0))</f>
        <v>0</v>
      </c>
      <c r="AC12" s="32" t="n">
        <f aca="false">AB12-MIN(AB12,MAX(J12+K12-(IF(J12&gt;0,MIN(Inputs!$L$10,J12+K12),0)),0))</f>
        <v>0</v>
      </c>
      <c r="AD12" s="32" t="n">
        <f aca="false">AC12-MIN(AC12,MAX(N12+O12-(IF(N12&gt;0,MIN(Inputs!$L$11,N12+O12),0)),0))</f>
        <v>0</v>
      </c>
      <c r="AE12" s="32" t="n">
        <f aca="false">AD12-MIN(AD12,MAX(R12+S12-(IF(R12&gt;0,MIN(Inputs!$L$12,R12+S12),0)),0))</f>
        <v>0</v>
      </c>
      <c r="AF12" s="32" t="n">
        <f aca="false">AE12-MIN(AE12,MAX(V12+W12-(IF(V12&gt;0,MIN(Inputs!$L$13,V12+W12),0)),0))</f>
        <v>0</v>
      </c>
      <c r="AG12" s="31" t="n">
        <f aca="false">(B12+C12-E12)+(F12+G12-I12)+(J12+K12-M12)+(N12+O12-Q12)+(R12+S12-U12)+(V12+W12-Y12)</f>
        <v>970</v>
      </c>
      <c r="AH12" s="31" t="n">
        <f aca="false">E12+I12+M12+Q12+U12+Y12</f>
        <v>32474.0031300124</v>
      </c>
      <c r="AI12" s="31" t="n">
        <f aca="false">C12+G12+K12+O12+S12+W12</f>
        <v>225.544313108475</v>
      </c>
    </row>
    <row r="13" customFormat="false" ht="15" hidden="false" customHeight="false" outlineLevel="0" collapsed="false">
      <c r="A13" s="29" t="n">
        <v>9</v>
      </c>
      <c r="B13" s="30" t="n">
        <f aca="false">E12</f>
        <v>0</v>
      </c>
      <c r="C13" s="30" t="n">
        <f aca="false">B13*Inputs!$K$8/12</f>
        <v>0</v>
      </c>
      <c r="D13" s="30" t="n">
        <f aca="false">IF(B13&gt;0,MIN(Inputs!$L$8,B13+C13),0)+MIN(Z13,MAX(B13+C13-(IF(B13&gt;0,MIN(Inputs!$L$8,B13+C13),0)),0))</f>
        <v>0</v>
      </c>
      <c r="E13" s="31" t="n">
        <f aca="false">MAX(B13+C13-D13,0)</f>
        <v>0</v>
      </c>
      <c r="F13" s="30" t="n">
        <f aca="false">I12</f>
        <v>3684.96685813157</v>
      </c>
      <c r="G13" s="30" t="n">
        <f aca="false">F13*Inputs!$K$9/12</f>
        <v>73.6686291054804</v>
      </c>
      <c r="H13" s="30" t="n">
        <f aca="false">IF(F13&gt;0,MIN(Inputs!$L$9,F13+G13),0)+MIN(AA13,MAX(F13+G13-(IF(F13&gt;0,MIN(Inputs!$L$9,F13+G13),0)),0))</f>
        <v>350</v>
      </c>
      <c r="I13" s="31" t="n">
        <f aca="false">MAX(F13+G13-H13,0)</f>
        <v>3408.63548723705</v>
      </c>
      <c r="J13" s="30" t="n">
        <f aca="false">M12</f>
        <v>1992.99060036822</v>
      </c>
      <c r="K13" s="30" t="n">
        <f aca="false">J13*Inputs!$K$10/12</f>
        <v>23.2515570042959</v>
      </c>
      <c r="L13" s="30" t="n">
        <f aca="false">IF(J13&gt;0,MIN(Inputs!$L$10,J13+K13),0)+MIN(AB13,MAX(J13+K13-(IF(J13&gt;0,MIN(Inputs!$L$10,J13+K13),0)),0))</f>
        <v>90</v>
      </c>
      <c r="M13" s="31" t="n">
        <f aca="false">MAX(J13+K13-L13,0)</f>
        <v>1926.24215737251</v>
      </c>
      <c r="N13" s="30" t="n">
        <f aca="false">Q12</f>
        <v>9951.12091786902</v>
      </c>
      <c r="O13" s="30" t="n">
        <f aca="false">N13*Inputs!$K$11/12</f>
        <v>57.2189452777469</v>
      </c>
      <c r="P13" s="30" t="n">
        <f aca="false">IF(N13&gt;0,MIN(Inputs!$L$11,N13+O13),0)+MIN(AC13,MAX(N13+O13-(IF(N13&gt;0,MIN(Inputs!$L$11,N13+O13),0)),0))</f>
        <v>320</v>
      </c>
      <c r="Q13" s="31" t="n">
        <f aca="false">MAX(N13+O13-P13,0)</f>
        <v>9688.33986314676</v>
      </c>
      <c r="R13" s="30" t="n">
        <f aca="false">U12</f>
        <v>16844.9247536436</v>
      </c>
      <c r="S13" s="30" t="n">
        <f aca="false">R13*Inputs!$K$12/12</f>
        <v>63.1684678261634</v>
      </c>
      <c r="T13" s="30" t="n">
        <f aca="false">IF(R13&gt;0,MIN(Inputs!$L$12,R13+S13),0)+MIN(AD13,MAX(R13+S13-(IF(R13&gt;0,MIN(Inputs!$L$12,R13+S13),0)),0))</f>
        <v>210</v>
      </c>
      <c r="U13" s="31" t="n">
        <f aca="false">MAX(R13+S13-T13,0)</f>
        <v>16698.0932214697</v>
      </c>
      <c r="V13" s="30" t="n">
        <f aca="false">Y12</f>
        <v>0</v>
      </c>
      <c r="W13" s="30" t="n">
        <f aca="false">V13*Inputs!$K$13/12</f>
        <v>0</v>
      </c>
      <c r="X13" s="30" t="n">
        <f aca="false">IF(V13&gt;0,MIN(Inputs!$L$13,V13+W13),0)+MIN(AE13,MAX(V13+W13-(IF(V13&gt;0,MIN(Inputs!$L$13,V13+W13),0)),0))</f>
        <v>0</v>
      </c>
      <c r="Y13" s="31" t="n">
        <f aca="false">MAX(V13+W13-X13,0)</f>
        <v>0</v>
      </c>
      <c r="Z13" s="32" t="n">
        <f aca="false">Inputs!$B$4+IF(B13=0,Inputs!$L$8,0)+IF(F13=0,Inputs!$L$9,0)+IF(J13=0,Inputs!$L$10,0)+IF(N13=0,Inputs!$L$11,0)+IF(R13=0,Inputs!$L$12,0)+IF(V13=0,Inputs!$L$13,0)</f>
        <v>240</v>
      </c>
      <c r="AA13" s="32" t="n">
        <f aca="false">Z13-MIN(Z13,MAX(B13+C13-(IF(B13&gt;0,MIN(Inputs!$L$8,B13+C13),0)),0))</f>
        <v>240</v>
      </c>
      <c r="AB13" s="32" t="n">
        <f aca="false">AA13-MIN(AA13,MAX(F13+G13-(IF(F13&gt;0,MIN(Inputs!$L$9,F13+G13),0)),0))</f>
        <v>0</v>
      </c>
      <c r="AC13" s="32" t="n">
        <f aca="false">AB13-MIN(AB13,MAX(J13+K13-(IF(J13&gt;0,MIN(Inputs!$L$10,J13+K13),0)),0))</f>
        <v>0</v>
      </c>
      <c r="AD13" s="32" t="n">
        <f aca="false">AC13-MIN(AC13,MAX(N13+O13-(IF(N13&gt;0,MIN(Inputs!$L$11,N13+O13),0)),0))</f>
        <v>0</v>
      </c>
      <c r="AE13" s="32" t="n">
        <f aca="false">AD13-MIN(AD13,MAX(R13+S13-(IF(R13&gt;0,MIN(Inputs!$L$12,R13+S13),0)),0))</f>
        <v>0</v>
      </c>
      <c r="AF13" s="32" t="n">
        <f aca="false">AE13-MIN(AE13,MAX(V13+W13-(IF(V13&gt;0,MIN(Inputs!$L$13,V13+W13),0)),0))</f>
        <v>0</v>
      </c>
      <c r="AG13" s="31" t="n">
        <f aca="false">(B13+C13-E13)+(F13+G13-I13)+(J13+K13-M13)+(N13+O13-Q13)+(R13+S13-U13)+(V13+W13-Y13)</f>
        <v>970</v>
      </c>
      <c r="AH13" s="31" t="n">
        <f aca="false">E13+I13+M13+Q13+U13+Y13</f>
        <v>31721.3107292261</v>
      </c>
      <c r="AI13" s="31" t="n">
        <f aca="false">C13+G13+K13+O13+S13+W13</f>
        <v>217.307599213686</v>
      </c>
    </row>
    <row r="14" customFormat="false" ht="15" hidden="false" customHeight="false" outlineLevel="0" collapsed="false">
      <c r="A14" s="29" t="n">
        <v>10</v>
      </c>
      <c r="B14" s="30" t="n">
        <f aca="false">E13</f>
        <v>0</v>
      </c>
      <c r="C14" s="30" t="n">
        <f aca="false">B14*Inputs!$K$8/12</f>
        <v>0</v>
      </c>
      <c r="D14" s="30" t="n">
        <f aca="false">IF(B14&gt;0,MIN(Inputs!$L$8,B14+C14),0)+MIN(Z14,MAX(B14+C14-(IF(B14&gt;0,MIN(Inputs!$L$8,B14+C14),0)),0))</f>
        <v>0</v>
      </c>
      <c r="E14" s="31" t="n">
        <f aca="false">MAX(B14+C14-D14,0)</f>
        <v>0</v>
      </c>
      <c r="F14" s="30" t="n">
        <f aca="false">I13</f>
        <v>3408.63548723705</v>
      </c>
      <c r="G14" s="30" t="n">
        <f aca="false">F14*Inputs!$K$9/12</f>
        <v>68.1443044490141</v>
      </c>
      <c r="H14" s="30" t="n">
        <f aca="false">IF(F14&gt;0,MIN(Inputs!$L$9,F14+G14),0)+MIN(AA14,MAX(F14+G14-(IF(F14&gt;0,MIN(Inputs!$L$9,F14+G14),0)),0))</f>
        <v>350</v>
      </c>
      <c r="I14" s="31" t="n">
        <f aca="false">MAX(F14+G14-H14,0)</f>
        <v>3126.77979168607</v>
      </c>
      <c r="J14" s="30" t="n">
        <f aca="false">M13</f>
        <v>1926.24215737251</v>
      </c>
      <c r="K14" s="30" t="n">
        <f aca="false">J14*Inputs!$K$10/12</f>
        <v>22.472825169346</v>
      </c>
      <c r="L14" s="30" t="n">
        <f aca="false">IF(J14&gt;0,MIN(Inputs!$L$10,J14+K14),0)+MIN(AB14,MAX(J14+K14-(IF(J14&gt;0,MIN(Inputs!$L$10,J14+K14),0)),0))</f>
        <v>90</v>
      </c>
      <c r="M14" s="31" t="n">
        <f aca="false">MAX(J14+K14-L14,0)</f>
        <v>1858.71498254186</v>
      </c>
      <c r="N14" s="30" t="n">
        <f aca="false">Q13</f>
        <v>9688.33986314676</v>
      </c>
      <c r="O14" s="30" t="n">
        <f aca="false">N14*Inputs!$K$11/12</f>
        <v>55.7079542130939</v>
      </c>
      <c r="P14" s="30" t="n">
        <f aca="false">IF(N14&gt;0,MIN(Inputs!$L$11,N14+O14),0)+MIN(AC14,MAX(N14+O14-(IF(N14&gt;0,MIN(Inputs!$L$11,N14+O14),0)),0))</f>
        <v>320</v>
      </c>
      <c r="Q14" s="31" t="n">
        <f aca="false">MAX(N14+O14-P14,0)</f>
        <v>9424.04781735986</v>
      </c>
      <c r="R14" s="30" t="n">
        <f aca="false">U13</f>
        <v>16698.0932214697</v>
      </c>
      <c r="S14" s="30" t="n">
        <f aca="false">R14*Inputs!$K$12/12</f>
        <v>62.6178495805115</v>
      </c>
      <c r="T14" s="30" t="n">
        <f aca="false">IF(R14&gt;0,MIN(Inputs!$L$12,R14+S14),0)+MIN(AD14,MAX(R14+S14-(IF(R14&gt;0,MIN(Inputs!$L$12,R14+S14),0)),0))</f>
        <v>210</v>
      </c>
      <c r="U14" s="31" t="n">
        <f aca="false">MAX(R14+S14-T14,0)</f>
        <v>16550.7110710502</v>
      </c>
      <c r="V14" s="30" t="n">
        <f aca="false">Y13</f>
        <v>0</v>
      </c>
      <c r="W14" s="30" t="n">
        <f aca="false">V14*Inputs!$K$13/12</f>
        <v>0</v>
      </c>
      <c r="X14" s="30" t="n">
        <f aca="false">IF(V14&gt;0,MIN(Inputs!$L$13,V14+W14),0)+MIN(AE14,MAX(V14+W14-(IF(V14&gt;0,MIN(Inputs!$L$13,V14+W14),0)),0))</f>
        <v>0</v>
      </c>
      <c r="Y14" s="31" t="n">
        <f aca="false">MAX(V14+W14-X14,0)</f>
        <v>0</v>
      </c>
      <c r="Z14" s="32" t="n">
        <f aca="false">Inputs!$B$4+IF(B14=0,Inputs!$L$8,0)+IF(F14=0,Inputs!$L$9,0)+IF(J14=0,Inputs!$L$10,0)+IF(N14=0,Inputs!$L$11,0)+IF(R14=0,Inputs!$L$12,0)+IF(V14=0,Inputs!$L$13,0)</f>
        <v>240</v>
      </c>
      <c r="AA14" s="32" t="n">
        <f aca="false">Z14-MIN(Z14,MAX(B14+C14-(IF(B14&gt;0,MIN(Inputs!$L$8,B14+C14),0)),0))</f>
        <v>240</v>
      </c>
      <c r="AB14" s="32" t="n">
        <f aca="false">AA14-MIN(AA14,MAX(F14+G14-(IF(F14&gt;0,MIN(Inputs!$L$9,F14+G14),0)),0))</f>
        <v>0</v>
      </c>
      <c r="AC14" s="32" t="n">
        <f aca="false">AB14-MIN(AB14,MAX(J14+K14-(IF(J14&gt;0,MIN(Inputs!$L$10,J14+K14),0)),0))</f>
        <v>0</v>
      </c>
      <c r="AD14" s="32" t="n">
        <f aca="false">AC14-MIN(AC14,MAX(N14+O14-(IF(N14&gt;0,MIN(Inputs!$L$11,N14+O14),0)),0))</f>
        <v>0</v>
      </c>
      <c r="AE14" s="32" t="n">
        <f aca="false">AD14-MIN(AD14,MAX(R14+S14-(IF(R14&gt;0,MIN(Inputs!$L$12,R14+S14),0)),0))</f>
        <v>0</v>
      </c>
      <c r="AF14" s="32" t="n">
        <f aca="false">AE14-MIN(AE14,MAX(V14+W14-(IF(V14&gt;0,MIN(Inputs!$L$13,V14+W14),0)),0))</f>
        <v>0</v>
      </c>
      <c r="AG14" s="31" t="n">
        <f aca="false">(B14+C14-E14)+(F14+G14-I14)+(J14+K14-M14)+(N14+O14-Q14)+(R14+S14-U14)+(V14+W14-Y14)</f>
        <v>970</v>
      </c>
      <c r="AH14" s="31" t="n">
        <f aca="false">E14+I14+M14+Q14+U14+Y14</f>
        <v>30960.253662638</v>
      </c>
      <c r="AI14" s="31" t="n">
        <f aca="false">C14+G14+K14+O14+S14+W14</f>
        <v>208.942933411965</v>
      </c>
    </row>
    <row r="15" customFormat="false" ht="15" hidden="false" customHeight="false" outlineLevel="0" collapsed="false">
      <c r="A15" s="29" t="n">
        <v>11</v>
      </c>
      <c r="B15" s="30" t="n">
        <f aca="false">E14</f>
        <v>0</v>
      </c>
      <c r="C15" s="30" t="n">
        <f aca="false">B15*Inputs!$K$8/12</f>
        <v>0</v>
      </c>
      <c r="D15" s="30" t="n">
        <f aca="false">IF(B15&gt;0,MIN(Inputs!$L$8,B15+C15),0)+MIN(Z15,MAX(B15+C15-(IF(B15&gt;0,MIN(Inputs!$L$8,B15+C15),0)),0))</f>
        <v>0</v>
      </c>
      <c r="E15" s="31" t="n">
        <f aca="false">MAX(B15+C15-D15,0)</f>
        <v>0</v>
      </c>
      <c r="F15" s="30" t="n">
        <f aca="false">I14</f>
        <v>3126.77979168607</v>
      </c>
      <c r="G15" s="30" t="n">
        <f aca="false">F15*Inputs!$K$9/12</f>
        <v>62.5095393354573</v>
      </c>
      <c r="H15" s="30" t="n">
        <f aca="false">IF(F15&gt;0,MIN(Inputs!$L$9,F15+G15),0)+MIN(AA15,MAX(F15+G15-(IF(F15&gt;0,MIN(Inputs!$L$9,F15+G15),0)),0))</f>
        <v>350</v>
      </c>
      <c r="I15" s="31" t="n">
        <f aca="false">MAX(F15+G15-H15,0)</f>
        <v>2839.28933102152</v>
      </c>
      <c r="J15" s="30" t="n">
        <f aca="false">M14</f>
        <v>1858.71498254186</v>
      </c>
      <c r="K15" s="30" t="n">
        <f aca="false">J15*Inputs!$K$10/12</f>
        <v>21.685008129655</v>
      </c>
      <c r="L15" s="30" t="n">
        <f aca="false">IF(J15&gt;0,MIN(Inputs!$L$10,J15+K15),0)+MIN(AB15,MAX(J15+K15-(IF(J15&gt;0,MIN(Inputs!$L$10,J15+K15),0)),0))</f>
        <v>90</v>
      </c>
      <c r="M15" s="31" t="n">
        <f aca="false">MAX(J15+K15-L15,0)</f>
        <v>1790.39999067151</v>
      </c>
      <c r="N15" s="30" t="n">
        <f aca="false">Q14</f>
        <v>9424.04781735986</v>
      </c>
      <c r="O15" s="30" t="n">
        <f aca="false">N15*Inputs!$K$11/12</f>
        <v>54.1882749498192</v>
      </c>
      <c r="P15" s="30" t="n">
        <f aca="false">IF(N15&gt;0,MIN(Inputs!$L$11,N15+O15),0)+MIN(AC15,MAX(N15+O15-(IF(N15&gt;0,MIN(Inputs!$L$11,N15+O15),0)),0))</f>
        <v>320</v>
      </c>
      <c r="Q15" s="31" t="n">
        <f aca="false">MAX(N15+O15-P15,0)</f>
        <v>9158.23609230968</v>
      </c>
      <c r="R15" s="30" t="n">
        <f aca="false">U14</f>
        <v>16550.7110710502</v>
      </c>
      <c r="S15" s="30" t="n">
        <f aca="false">R15*Inputs!$K$12/12</f>
        <v>62.0651665164384</v>
      </c>
      <c r="T15" s="30" t="n">
        <f aca="false">IF(R15&gt;0,MIN(Inputs!$L$12,R15+S15),0)+MIN(AD15,MAX(R15+S15-(IF(R15&gt;0,MIN(Inputs!$L$12,R15+S15),0)),0))</f>
        <v>210</v>
      </c>
      <c r="U15" s="31" t="n">
        <f aca="false">MAX(R15+S15-T15,0)</f>
        <v>16402.7762375667</v>
      </c>
      <c r="V15" s="30" t="n">
        <f aca="false">Y14</f>
        <v>0</v>
      </c>
      <c r="W15" s="30" t="n">
        <f aca="false">V15*Inputs!$K$13/12</f>
        <v>0</v>
      </c>
      <c r="X15" s="30" t="n">
        <f aca="false">IF(V15&gt;0,MIN(Inputs!$L$13,V15+W15),0)+MIN(AE15,MAX(V15+W15-(IF(V15&gt;0,MIN(Inputs!$L$13,V15+W15),0)),0))</f>
        <v>0</v>
      </c>
      <c r="Y15" s="31" t="n">
        <f aca="false">MAX(V15+W15-X15,0)</f>
        <v>0</v>
      </c>
      <c r="Z15" s="32" t="n">
        <f aca="false">Inputs!$B$4+IF(B15=0,Inputs!$L$8,0)+IF(F15=0,Inputs!$L$9,0)+IF(J15=0,Inputs!$L$10,0)+IF(N15=0,Inputs!$L$11,0)+IF(R15=0,Inputs!$L$12,0)+IF(V15=0,Inputs!$L$13,0)</f>
        <v>240</v>
      </c>
      <c r="AA15" s="32" t="n">
        <f aca="false">Z15-MIN(Z15,MAX(B15+C15-(IF(B15&gt;0,MIN(Inputs!$L$8,B15+C15),0)),0))</f>
        <v>240</v>
      </c>
      <c r="AB15" s="32" t="n">
        <f aca="false">AA15-MIN(AA15,MAX(F15+G15-(IF(F15&gt;0,MIN(Inputs!$L$9,F15+G15),0)),0))</f>
        <v>0</v>
      </c>
      <c r="AC15" s="32" t="n">
        <f aca="false">AB15-MIN(AB15,MAX(J15+K15-(IF(J15&gt;0,MIN(Inputs!$L$10,J15+K15),0)),0))</f>
        <v>0</v>
      </c>
      <c r="AD15" s="32" t="n">
        <f aca="false">AC15-MIN(AC15,MAX(N15+O15-(IF(N15&gt;0,MIN(Inputs!$L$11,N15+O15),0)),0))</f>
        <v>0</v>
      </c>
      <c r="AE15" s="32" t="n">
        <f aca="false">AD15-MIN(AD15,MAX(R15+S15-(IF(R15&gt;0,MIN(Inputs!$L$12,R15+S15),0)),0))</f>
        <v>0</v>
      </c>
      <c r="AF15" s="32" t="n">
        <f aca="false">AE15-MIN(AE15,MAX(V15+W15-(IF(V15&gt;0,MIN(Inputs!$L$13,V15+W15),0)),0))</f>
        <v>0</v>
      </c>
      <c r="AG15" s="31" t="n">
        <f aca="false">(B15+C15-E15)+(F15+G15-I15)+(J15+K15-M15)+(N15+O15-Q15)+(R15+S15-U15)+(V15+W15-Y15)</f>
        <v>970</v>
      </c>
      <c r="AH15" s="31" t="n">
        <f aca="false">E15+I15+M15+Q15+U15+Y15</f>
        <v>30190.7016515694</v>
      </c>
      <c r="AI15" s="31" t="n">
        <f aca="false">C15+G15+K15+O15+S15+W15</f>
        <v>200.44798893137</v>
      </c>
    </row>
    <row r="16" customFormat="false" ht="15" hidden="false" customHeight="false" outlineLevel="0" collapsed="false">
      <c r="A16" s="29" t="n">
        <v>12</v>
      </c>
      <c r="B16" s="30" t="n">
        <f aca="false">E15</f>
        <v>0</v>
      </c>
      <c r="C16" s="30" t="n">
        <f aca="false">B16*Inputs!$K$8/12</f>
        <v>0</v>
      </c>
      <c r="D16" s="30" t="n">
        <f aca="false">IF(B16&gt;0,MIN(Inputs!$L$8,B16+C16),0)+MIN(Z16,MAX(B16+C16-(IF(B16&gt;0,MIN(Inputs!$L$8,B16+C16),0)),0))</f>
        <v>0</v>
      </c>
      <c r="E16" s="31" t="n">
        <f aca="false">MAX(B16+C16-D16,0)</f>
        <v>0</v>
      </c>
      <c r="F16" s="30" t="n">
        <f aca="false">I15</f>
        <v>2839.28933102152</v>
      </c>
      <c r="G16" s="30" t="n">
        <f aca="false">F16*Inputs!$K$9/12</f>
        <v>56.7621258760053</v>
      </c>
      <c r="H16" s="30" t="n">
        <f aca="false">IF(F16&gt;0,MIN(Inputs!$L$9,F16+G16),0)+MIN(AA16,MAX(F16+G16-(IF(F16&gt;0,MIN(Inputs!$L$9,F16+G16),0)),0))</f>
        <v>350</v>
      </c>
      <c r="I16" s="31" t="n">
        <f aca="false">MAX(F16+G16-H16,0)</f>
        <v>2546.05145689753</v>
      </c>
      <c r="J16" s="30" t="n">
        <f aca="false">M15</f>
        <v>1790.39999067151</v>
      </c>
      <c r="K16" s="30" t="n">
        <f aca="false">J16*Inputs!$K$10/12</f>
        <v>20.8879998911677</v>
      </c>
      <c r="L16" s="30" t="n">
        <f aca="false">IF(J16&gt;0,MIN(Inputs!$L$10,J16+K16),0)+MIN(AB16,MAX(J16+K16-(IF(J16&gt;0,MIN(Inputs!$L$10,J16+K16),0)),0))</f>
        <v>90</v>
      </c>
      <c r="M16" s="31" t="n">
        <f aca="false">MAX(J16+K16-L16,0)</f>
        <v>1721.28799056268</v>
      </c>
      <c r="N16" s="30" t="n">
        <f aca="false">Q15</f>
        <v>9158.23609230968</v>
      </c>
      <c r="O16" s="30" t="n">
        <f aca="false">N16*Inputs!$K$11/12</f>
        <v>52.6598575307806</v>
      </c>
      <c r="P16" s="30" t="n">
        <f aca="false">IF(N16&gt;0,MIN(Inputs!$L$11,N16+O16),0)+MIN(AC16,MAX(N16+O16-(IF(N16&gt;0,MIN(Inputs!$L$11,N16+O16),0)),0))</f>
        <v>320</v>
      </c>
      <c r="Q16" s="31" t="n">
        <f aca="false">MAX(N16+O16-P16,0)</f>
        <v>8890.89594984046</v>
      </c>
      <c r="R16" s="30" t="n">
        <f aca="false">U15</f>
        <v>16402.7762375667</v>
      </c>
      <c r="S16" s="30" t="n">
        <f aca="false">R16*Inputs!$K$12/12</f>
        <v>61.510410890875</v>
      </c>
      <c r="T16" s="30" t="n">
        <f aca="false">IF(R16&gt;0,MIN(Inputs!$L$12,R16+S16),0)+MIN(AD16,MAX(R16+S16-(IF(R16&gt;0,MIN(Inputs!$L$12,R16+S16),0)),0))</f>
        <v>210</v>
      </c>
      <c r="U16" s="31" t="n">
        <f aca="false">MAX(R16+S16-T16,0)</f>
        <v>16254.2866484576</v>
      </c>
      <c r="V16" s="30" t="n">
        <f aca="false">Y15</f>
        <v>0</v>
      </c>
      <c r="W16" s="30" t="n">
        <f aca="false">V16*Inputs!$K$13/12</f>
        <v>0</v>
      </c>
      <c r="X16" s="30" t="n">
        <f aca="false">IF(V16&gt;0,MIN(Inputs!$L$13,V16+W16),0)+MIN(AE16,MAX(V16+W16-(IF(V16&gt;0,MIN(Inputs!$L$13,V16+W16),0)),0))</f>
        <v>0</v>
      </c>
      <c r="Y16" s="31" t="n">
        <f aca="false">MAX(V16+W16-X16,0)</f>
        <v>0</v>
      </c>
      <c r="Z16" s="32" t="n">
        <f aca="false">Inputs!$B$4+IF(B16=0,Inputs!$L$8,0)+IF(F16=0,Inputs!$L$9,0)+IF(J16=0,Inputs!$L$10,0)+IF(N16=0,Inputs!$L$11,0)+IF(R16=0,Inputs!$L$12,0)+IF(V16=0,Inputs!$L$13,0)</f>
        <v>240</v>
      </c>
      <c r="AA16" s="32" t="n">
        <f aca="false">Z16-MIN(Z16,MAX(B16+C16-(IF(B16&gt;0,MIN(Inputs!$L$8,B16+C16),0)),0))</f>
        <v>240</v>
      </c>
      <c r="AB16" s="32" t="n">
        <f aca="false">AA16-MIN(AA16,MAX(F16+G16-(IF(F16&gt;0,MIN(Inputs!$L$9,F16+G16),0)),0))</f>
        <v>0</v>
      </c>
      <c r="AC16" s="32" t="n">
        <f aca="false">AB16-MIN(AB16,MAX(J16+K16-(IF(J16&gt;0,MIN(Inputs!$L$10,J16+K16),0)),0))</f>
        <v>0</v>
      </c>
      <c r="AD16" s="32" t="n">
        <f aca="false">AC16-MIN(AC16,MAX(N16+O16-(IF(N16&gt;0,MIN(Inputs!$L$11,N16+O16),0)),0))</f>
        <v>0</v>
      </c>
      <c r="AE16" s="32" t="n">
        <f aca="false">AD16-MIN(AD16,MAX(R16+S16-(IF(R16&gt;0,MIN(Inputs!$L$12,R16+S16),0)),0))</f>
        <v>0</v>
      </c>
      <c r="AF16" s="32" t="n">
        <f aca="false">AE16-MIN(AE16,MAX(V16+W16-(IF(V16&gt;0,MIN(Inputs!$L$13,V16+W16),0)),0))</f>
        <v>0</v>
      </c>
      <c r="AG16" s="31" t="n">
        <f aca="false">(B16+C16-E16)+(F16+G16-I16)+(J16+K16-M16)+(N16+O16-Q16)+(R16+S16-U16)+(V16+W16-Y16)</f>
        <v>970</v>
      </c>
      <c r="AH16" s="31" t="n">
        <f aca="false">E16+I16+M16+Q16+U16+Y16</f>
        <v>29412.5220457582</v>
      </c>
      <c r="AI16" s="31" t="n">
        <f aca="false">C16+G16+K16+O16+S16+W16</f>
        <v>191.820394188829</v>
      </c>
    </row>
    <row r="17" customFormat="false" ht="15" hidden="false" customHeight="false" outlineLevel="0" collapsed="false">
      <c r="A17" s="29" t="n">
        <v>13</v>
      </c>
      <c r="B17" s="30" t="n">
        <f aca="false">E16</f>
        <v>0</v>
      </c>
      <c r="C17" s="30" t="n">
        <f aca="false">B17*Inputs!$K$8/12</f>
        <v>0</v>
      </c>
      <c r="D17" s="30" t="n">
        <f aca="false">IF(B17&gt;0,MIN(Inputs!$L$8,B17+C17),0)+MIN(Z17,MAX(B17+C17-(IF(B17&gt;0,MIN(Inputs!$L$8,B17+C17),0)),0))</f>
        <v>0</v>
      </c>
      <c r="E17" s="31" t="n">
        <f aca="false">MAX(B17+C17-D17,0)</f>
        <v>0</v>
      </c>
      <c r="F17" s="30" t="n">
        <f aca="false">I16</f>
        <v>2546.05145689753</v>
      </c>
      <c r="G17" s="30" t="n">
        <f aca="false">F17*Inputs!$K$9/12</f>
        <v>50.8998120424764</v>
      </c>
      <c r="H17" s="30" t="n">
        <f aca="false">IF(F17&gt;0,MIN(Inputs!$L$9,F17+G17),0)+MIN(AA17,MAX(F17+G17-(IF(F17&gt;0,MIN(Inputs!$L$9,F17+G17),0)),0))</f>
        <v>350</v>
      </c>
      <c r="I17" s="31" t="n">
        <f aca="false">MAX(F17+G17-H17,0)</f>
        <v>2246.95126894001</v>
      </c>
      <c r="J17" s="30" t="n">
        <f aca="false">M16</f>
        <v>1721.28799056268</v>
      </c>
      <c r="K17" s="30" t="n">
        <f aca="false">J17*Inputs!$K$10/12</f>
        <v>20.0816932232313</v>
      </c>
      <c r="L17" s="30" t="n">
        <f aca="false">IF(J17&gt;0,MIN(Inputs!$L$10,J17+K17),0)+MIN(AB17,MAX(J17+K17-(IF(J17&gt;0,MIN(Inputs!$L$10,J17+K17),0)),0))</f>
        <v>90</v>
      </c>
      <c r="M17" s="31" t="n">
        <f aca="false">MAX(J17+K17-L17,0)</f>
        <v>1651.36968378591</v>
      </c>
      <c r="N17" s="30" t="n">
        <f aca="false">Q16</f>
        <v>8890.89594984046</v>
      </c>
      <c r="O17" s="30" t="n">
        <f aca="false">N17*Inputs!$K$11/12</f>
        <v>51.1226517115826</v>
      </c>
      <c r="P17" s="30" t="n">
        <f aca="false">IF(N17&gt;0,MIN(Inputs!$L$11,N17+O17),0)+MIN(AC17,MAX(N17+O17-(IF(N17&gt;0,MIN(Inputs!$L$11,N17+O17),0)),0))</f>
        <v>320</v>
      </c>
      <c r="Q17" s="31" t="n">
        <f aca="false">MAX(N17+O17-P17,0)</f>
        <v>8622.01860155204</v>
      </c>
      <c r="R17" s="30" t="n">
        <f aca="false">U16</f>
        <v>16254.2866484576</v>
      </c>
      <c r="S17" s="30" t="n">
        <f aca="false">R17*Inputs!$K$12/12</f>
        <v>60.9535749317158</v>
      </c>
      <c r="T17" s="30" t="n">
        <f aca="false">IF(R17&gt;0,MIN(Inputs!$L$12,R17+S17),0)+MIN(AD17,MAX(R17+S17-(IF(R17&gt;0,MIN(Inputs!$L$12,R17+S17),0)),0))</f>
        <v>210</v>
      </c>
      <c r="U17" s="31" t="n">
        <f aca="false">MAX(R17+S17-T17,0)</f>
        <v>16105.2402233893</v>
      </c>
      <c r="V17" s="30" t="n">
        <f aca="false">Y16</f>
        <v>0</v>
      </c>
      <c r="W17" s="30" t="n">
        <f aca="false">V17*Inputs!$K$13/12</f>
        <v>0</v>
      </c>
      <c r="X17" s="30" t="n">
        <f aca="false">IF(V17&gt;0,MIN(Inputs!$L$13,V17+W17),0)+MIN(AE17,MAX(V17+W17-(IF(V17&gt;0,MIN(Inputs!$L$13,V17+W17),0)),0))</f>
        <v>0</v>
      </c>
      <c r="Y17" s="31" t="n">
        <f aca="false">MAX(V17+W17-X17,0)</f>
        <v>0</v>
      </c>
      <c r="Z17" s="32" t="n">
        <f aca="false">Inputs!$B$4+IF(B17=0,Inputs!$L$8,0)+IF(F17=0,Inputs!$L$9,0)+IF(J17=0,Inputs!$L$10,0)+IF(N17=0,Inputs!$L$11,0)+IF(R17=0,Inputs!$L$12,0)+IF(V17=0,Inputs!$L$13,0)</f>
        <v>240</v>
      </c>
      <c r="AA17" s="32" t="n">
        <f aca="false">Z17-MIN(Z17,MAX(B17+C17-(IF(B17&gt;0,MIN(Inputs!$L$8,B17+C17),0)),0))</f>
        <v>240</v>
      </c>
      <c r="AB17" s="32" t="n">
        <f aca="false">AA17-MIN(AA17,MAX(F17+G17-(IF(F17&gt;0,MIN(Inputs!$L$9,F17+G17),0)),0))</f>
        <v>0</v>
      </c>
      <c r="AC17" s="32" t="n">
        <f aca="false">AB17-MIN(AB17,MAX(J17+K17-(IF(J17&gt;0,MIN(Inputs!$L$10,J17+K17),0)),0))</f>
        <v>0</v>
      </c>
      <c r="AD17" s="32" t="n">
        <f aca="false">AC17-MIN(AC17,MAX(N17+O17-(IF(N17&gt;0,MIN(Inputs!$L$11,N17+O17),0)),0))</f>
        <v>0</v>
      </c>
      <c r="AE17" s="32" t="n">
        <f aca="false">AD17-MIN(AD17,MAX(R17+S17-(IF(R17&gt;0,MIN(Inputs!$L$12,R17+S17),0)),0))</f>
        <v>0</v>
      </c>
      <c r="AF17" s="32" t="n">
        <f aca="false">AE17-MIN(AE17,MAX(V17+W17-(IF(V17&gt;0,MIN(Inputs!$L$13,V17+W17),0)),0))</f>
        <v>0</v>
      </c>
      <c r="AG17" s="31" t="n">
        <f aca="false">(B17+C17-E17)+(F17+G17-I17)+(J17+K17-M17)+(N17+O17-Q17)+(R17+S17-U17)+(V17+W17-Y17)</f>
        <v>970</v>
      </c>
      <c r="AH17" s="31" t="n">
        <f aca="false">E17+I17+M17+Q17+U17+Y17</f>
        <v>28625.5797776672</v>
      </c>
      <c r="AI17" s="31" t="n">
        <f aca="false">C17+G17+K17+O17+S17+W17</f>
        <v>183.057731909006</v>
      </c>
    </row>
    <row r="18" customFormat="false" ht="15" hidden="false" customHeight="false" outlineLevel="0" collapsed="false">
      <c r="A18" s="29" t="n">
        <v>14</v>
      </c>
      <c r="B18" s="30" t="n">
        <f aca="false">E17</f>
        <v>0</v>
      </c>
      <c r="C18" s="30" t="n">
        <f aca="false">B18*Inputs!$K$8/12</f>
        <v>0</v>
      </c>
      <c r="D18" s="30" t="n">
        <f aca="false">IF(B18&gt;0,MIN(Inputs!$L$8,B18+C18),0)+MIN(Z18,MAX(B18+C18-(IF(B18&gt;0,MIN(Inputs!$L$8,B18+C18),0)),0))</f>
        <v>0</v>
      </c>
      <c r="E18" s="31" t="n">
        <f aca="false">MAX(B18+C18-D18,0)</f>
        <v>0</v>
      </c>
      <c r="F18" s="30" t="n">
        <f aca="false">I17</f>
        <v>2246.95126894001</v>
      </c>
      <c r="G18" s="30" t="n">
        <f aca="false">F18*Inputs!$K$9/12</f>
        <v>44.9203007848923</v>
      </c>
      <c r="H18" s="30" t="n">
        <f aca="false">IF(F18&gt;0,MIN(Inputs!$L$9,F18+G18),0)+MIN(AA18,MAX(F18+G18-(IF(F18&gt;0,MIN(Inputs!$L$9,F18+G18),0)),0))</f>
        <v>350</v>
      </c>
      <c r="I18" s="31" t="n">
        <f aca="false">MAX(F18+G18-H18,0)</f>
        <v>1941.8715697249</v>
      </c>
      <c r="J18" s="30" t="n">
        <f aca="false">M17</f>
        <v>1651.36968378591</v>
      </c>
      <c r="K18" s="30" t="n">
        <f aca="false">J18*Inputs!$K$10/12</f>
        <v>19.265979644169</v>
      </c>
      <c r="L18" s="30" t="n">
        <f aca="false">IF(J18&gt;0,MIN(Inputs!$L$10,J18+K18),0)+MIN(AB18,MAX(J18+K18-(IF(J18&gt;0,MIN(Inputs!$L$10,J18+K18),0)),0))</f>
        <v>90</v>
      </c>
      <c r="M18" s="31" t="n">
        <f aca="false">MAX(J18+K18-L18,0)</f>
        <v>1580.63566343008</v>
      </c>
      <c r="N18" s="30" t="n">
        <f aca="false">Q17</f>
        <v>8622.01860155204</v>
      </c>
      <c r="O18" s="30" t="n">
        <f aca="false">N18*Inputs!$K$11/12</f>
        <v>49.5766069589242</v>
      </c>
      <c r="P18" s="30" t="n">
        <f aca="false">IF(N18&gt;0,MIN(Inputs!$L$11,N18+O18),0)+MIN(AC18,MAX(N18+O18-(IF(N18&gt;0,MIN(Inputs!$L$11,N18+O18),0)),0))</f>
        <v>320</v>
      </c>
      <c r="Q18" s="31" t="n">
        <f aca="false">MAX(N18+O18-P18,0)</f>
        <v>8351.59520851096</v>
      </c>
      <c r="R18" s="30" t="n">
        <f aca="false">U17</f>
        <v>16105.2402233893</v>
      </c>
      <c r="S18" s="30" t="n">
        <f aca="false">R18*Inputs!$K$12/12</f>
        <v>60.3946508377098</v>
      </c>
      <c r="T18" s="30" t="n">
        <f aca="false">IF(R18&gt;0,MIN(Inputs!$L$12,R18+S18),0)+MIN(AD18,MAX(R18+S18-(IF(R18&gt;0,MIN(Inputs!$L$12,R18+S18),0)),0))</f>
        <v>210</v>
      </c>
      <c r="U18" s="31" t="n">
        <f aca="false">MAX(R18+S18-T18,0)</f>
        <v>15955.634874227</v>
      </c>
      <c r="V18" s="30" t="n">
        <f aca="false">Y17</f>
        <v>0</v>
      </c>
      <c r="W18" s="30" t="n">
        <f aca="false">V18*Inputs!$K$13/12</f>
        <v>0</v>
      </c>
      <c r="X18" s="30" t="n">
        <f aca="false">IF(V18&gt;0,MIN(Inputs!$L$13,V18+W18),0)+MIN(AE18,MAX(V18+W18-(IF(V18&gt;0,MIN(Inputs!$L$13,V18+W18),0)),0))</f>
        <v>0</v>
      </c>
      <c r="Y18" s="31" t="n">
        <f aca="false">MAX(V18+W18-X18,0)</f>
        <v>0</v>
      </c>
      <c r="Z18" s="32" t="n">
        <f aca="false">Inputs!$B$4+IF(B18=0,Inputs!$L$8,0)+IF(F18=0,Inputs!$L$9,0)+IF(J18=0,Inputs!$L$10,0)+IF(N18=0,Inputs!$L$11,0)+IF(R18=0,Inputs!$L$12,0)+IF(V18=0,Inputs!$L$13,0)</f>
        <v>240</v>
      </c>
      <c r="AA18" s="32" t="n">
        <f aca="false">Z18-MIN(Z18,MAX(B18+C18-(IF(B18&gt;0,MIN(Inputs!$L$8,B18+C18),0)),0))</f>
        <v>240</v>
      </c>
      <c r="AB18" s="32" t="n">
        <f aca="false">AA18-MIN(AA18,MAX(F18+G18-(IF(F18&gt;0,MIN(Inputs!$L$9,F18+G18),0)),0))</f>
        <v>0</v>
      </c>
      <c r="AC18" s="32" t="n">
        <f aca="false">AB18-MIN(AB18,MAX(J18+K18-(IF(J18&gt;0,MIN(Inputs!$L$10,J18+K18),0)),0))</f>
        <v>0</v>
      </c>
      <c r="AD18" s="32" t="n">
        <f aca="false">AC18-MIN(AC18,MAX(N18+O18-(IF(N18&gt;0,MIN(Inputs!$L$11,N18+O18),0)),0))</f>
        <v>0</v>
      </c>
      <c r="AE18" s="32" t="n">
        <f aca="false">AD18-MIN(AD18,MAX(R18+S18-(IF(R18&gt;0,MIN(Inputs!$L$12,R18+S18),0)),0))</f>
        <v>0</v>
      </c>
      <c r="AF18" s="32" t="n">
        <f aca="false">AE18-MIN(AE18,MAX(V18+W18-(IF(V18&gt;0,MIN(Inputs!$L$13,V18+W18),0)),0))</f>
        <v>0</v>
      </c>
      <c r="AG18" s="31" t="n">
        <f aca="false">(B18+C18-E18)+(F18+G18-I18)+(J18+K18-M18)+(N18+O18-Q18)+(R18+S18-U18)+(V18+W18-Y18)</f>
        <v>970</v>
      </c>
      <c r="AH18" s="31" t="n">
        <f aca="false">E18+I18+M18+Q18+U18+Y18</f>
        <v>27829.7373158929</v>
      </c>
      <c r="AI18" s="31" t="n">
        <f aca="false">C18+G18+K18+O18+S18+W18</f>
        <v>174.157538225695</v>
      </c>
    </row>
    <row r="19" customFormat="false" ht="15" hidden="false" customHeight="false" outlineLevel="0" collapsed="false">
      <c r="A19" s="29" t="n">
        <v>15</v>
      </c>
      <c r="B19" s="30" t="n">
        <f aca="false">E18</f>
        <v>0</v>
      </c>
      <c r="C19" s="30" t="n">
        <f aca="false">B19*Inputs!$K$8/12</f>
        <v>0</v>
      </c>
      <c r="D19" s="30" t="n">
        <f aca="false">IF(B19&gt;0,MIN(Inputs!$L$8,B19+C19),0)+MIN(Z19,MAX(B19+C19-(IF(B19&gt;0,MIN(Inputs!$L$8,B19+C19),0)),0))</f>
        <v>0</v>
      </c>
      <c r="E19" s="31" t="n">
        <f aca="false">MAX(B19+C19-D19,0)</f>
        <v>0</v>
      </c>
      <c r="F19" s="30" t="n">
        <f aca="false">I18</f>
        <v>1941.8715697249</v>
      </c>
      <c r="G19" s="30" t="n">
        <f aca="false">F19*Inputs!$K$9/12</f>
        <v>38.8212491314169</v>
      </c>
      <c r="H19" s="30" t="n">
        <f aca="false">IF(F19&gt;0,MIN(Inputs!$L$9,F19+G19),0)+MIN(AA19,MAX(F19+G19-(IF(F19&gt;0,MIN(Inputs!$L$9,F19+G19),0)),0))</f>
        <v>350</v>
      </c>
      <c r="I19" s="31" t="n">
        <f aca="false">MAX(F19+G19-H19,0)</f>
        <v>1630.69281885631</v>
      </c>
      <c r="J19" s="30" t="n">
        <f aca="false">M18</f>
        <v>1580.63566343008</v>
      </c>
      <c r="K19" s="30" t="n">
        <f aca="false">J19*Inputs!$K$10/12</f>
        <v>18.4407494066843</v>
      </c>
      <c r="L19" s="30" t="n">
        <f aca="false">IF(J19&gt;0,MIN(Inputs!$L$10,J19+K19),0)+MIN(AB19,MAX(J19+K19-(IF(J19&gt;0,MIN(Inputs!$L$10,J19+K19),0)),0))</f>
        <v>90</v>
      </c>
      <c r="M19" s="31" t="n">
        <f aca="false">MAX(J19+K19-L19,0)</f>
        <v>1509.07641283677</v>
      </c>
      <c r="N19" s="30" t="n">
        <f aca="false">Q18</f>
        <v>8351.59520851096</v>
      </c>
      <c r="O19" s="30" t="n">
        <f aca="false">N19*Inputs!$K$11/12</f>
        <v>48.021672448938</v>
      </c>
      <c r="P19" s="30" t="n">
        <f aca="false">IF(N19&gt;0,MIN(Inputs!$L$11,N19+O19),0)+MIN(AC19,MAX(N19+O19-(IF(N19&gt;0,MIN(Inputs!$L$11,N19+O19),0)),0))</f>
        <v>320</v>
      </c>
      <c r="Q19" s="31" t="n">
        <f aca="false">MAX(N19+O19-P19,0)</f>
        <v>8079.6168809599</v>
      </c>
      <c r="R19" s="30" t="n">
        <f aca="false">U18</f>
        <v>15955.634874227</v>
      </c>
      <c r="S19" s="30" t="n">
        <f aca="false">R19*Inputs!$K$12/12</f>
        <v>59.8336307783512</v>
      </c>
      <c r="T19" s="30" t="n">
        <f aca="false">IF(R19&gt;0,MIN(Inputs!$L$12,R19+S19),0)+MIN(AD19,MAX(R19+S19-(IF(R19&gt;0,MIN(Inputs!$L$12,R19+S19),0)),0))</f>
        <v>210</v>
      </c>
      <c r="U19" s="31" t="n">
        <f aca="false">MAX(R19+S19-T19,0)</f>
        <v>15805.4685050053</v>
      </c>
      <c r="V19" s="30" t="n">
        <f aca="false">Y18</f>
        <v>0</v>
      </c>
      <c r="W19" s="30" t="n">
        <f aca="false">V19*Inputs!$K$13/12</f>
        <v>0</v>
      </c>
      <c r="X19" s="30" t="n">
        <f aca="false">IF(V19&gt;0,MIN(Inputs!$L$13,V19+W19),0)+MIN(AE19,MAX(V19+W19-(IF(V19&gt;0,MIN(Inputs!$L$13,V19+W19),0)),0))</f>
        <v>0</v>
      </c>
      <c r="Y19" s="31" t="n">
        <f aca="false">MAX(V19+W19-X19,0)</f>
        <v>0</v>
      </c>
      <c r="Z19" s="32" t="n">
        <f aca="false">Inputs!$B$4+IF(B19=0,Inputs!$L$8,0)+IF(F19=0,Inputs!$L$9,0)+IF(J19=0,Inputs!$L$10,0)+IF(N19=0,Inputs!$L$11,0)+IF(R19=0,Inputs!$L$12,0)+IF(V19=0,Inputs!$L$13,0)</f>
        <v>240</v>
      </c>
      <c r="AA19" s="32" t="n">
        <f aca="false">Z19-MIN(Z19,MAX(B19+C19-(IF(B19&gt;0,MIN(Inputs!$L$8,B19+C19),0)),0))</f>
        <v>240</v>
      </c>
      <c r="AB19" s="32" t="n">
        <f aca="false">AA19-MIN(AA19,MAX(F19+G19-(IF(F19&gt;0,MIN(Inputs!$L$9,F19+G19),0)),0))</f>
        <v>0</v>
      </c>
      <c r="AC19" s="32" t="n">
        <f aca="false">AB19-MIN(AB19,MAX(J19+K19-(IF(J19&gt;0,MIN(Inputs!$L$10,J19+K19),0)),0))</f>
        <v>0</v>
      </c>
      <c r="AD19" s="32" t="n">
        <f aca="false">AC19-MIN(AC19,MAX(N19+O19-(IF(N19&gt;0,MIN(Inputs!$L$11,N19+O19),0)),0))</f>
        <v>0</v>
      </c>
      <c r="AE19" s="32" t="n">
        <f aca="false">AD19-MIN(AD19,MAX(R19+S19-(IF(R19&gt;0,MIN(Inputs!$L$12,R19+S19),0)),0))</f>
        <v>0</v>
      </c>
      <c r="AF19" s="32" t="n">
        <f aca="false">AE19-MIN(AE19,MAX(V19+W19-(IF(V19&gt;0,MIN(Inputs!$L$13,V19+W19),0)),0))</f>
        <v>0</v>
      </c>
      <c r="AG19" s="31" t="n">
        <f aca="false">(B19+C19-E19)+(F19+G19-I19)+(J19+K19-M19)+(N19+O19-Q19)+(R19+S19-U19)+(V19+W19-Y19)</f>
        <v>970</v>
      </c>
      <c r="AH19" s="31" t="n">
        <f aca="false">E19+I19+M19+Q19+U19+Y19</f>
        <v>27024.8546176583</v>
      </c>
      <c r="AI19" s="31" t="n">
        <f aca="false">C19+G19+K19+O19+S19+W19</f>
        <v>165.11730176539</v>
      </c>
    </row>
    <row r="20" customFormat="false" ht="15" hidden="false" customHeight="false" outlineLevel="0" collapsed="false">
      <c r="A20" s="29" t="n">
        <v>16</v>
      </c>
      <c r="B20" s="30" t="n">
        <f aca="false">E19</f>
        <v>0</v>
      </c>
      <c r="C20" s="30" t="n">
        <f aca="false">B20*Inputs!$K$8/12</f>
        <v>0</v>
      </c>
      <c r="D20" s="30" t="n">
        <f aca="false">IF(B20&gt;0,MIN(Inputs!$L$8,B20+C20),0)+MIN(Z20,MAX(B20+C20-(IF(B20&gt;0,MIN(Inputs!$L$8,B20+C20),0)),0))</f>
        <v>0</v>
      </c>
      <c r="E20" s="31" t="n">
        <f aca="false">MAX(B20+C20-D20,0)</f>
        <v>0</v>
      </c>
      <c r="F20" s="30" t="n">
        <f aca="false">I19</f>
        <v>1630.69281885631</v>
      </c>
      <c r="G20" s="30" t="n">
        <f aca="false">F20*Inputs!$K$9/12</f>
        <v>32.6002672703025</v>
      </c>
      <c r="H20" s="30" t="n">
        <f aca="false">IF(F20&gt;0,MIN(Inputs!$L$9,F20+G20),0)+MIN(AA20,MAX(F20+G20-(IF(F20&gt;0,MIN(Inputs!$L$9,F20+G20),0)),0))</f>
        <v>350</v>
      </c>
      <c r="I20" s="31" t="n">
        <f aca="false">MAX(F20+G20-H20,0)</f>
        <v>1313.29308612662</v>
      </c>
      <c r="J20" s="30" t="n">
        <f aca="false">M19</f>
        <v>1509.07641283677</v>
      </c>
      <c r="K20" s="30" t="n">
        <f aca="false">J20*Inputs!$K$10/12</f>
        <v>17.6058914830956</v>
      </c>
      <c r="L20" s="30" t="n">
        <f aca="false">IF(J20&gt;0,MIN(Inputs!$L$10,J20+K20),0)+MIN(AB20,MAX(J20+K20-(IF(J20&gt;0,MIN(Inputs!$L$10,J20+K20),0)),0))</f>
        <v>90</v>
      </c>
      <c r="M20" s="31" t="n">
        <f aca="false">MAX(J20+K20-L20,0)</f>
        <v>1436.68230431986</v>
      </c>
      <c r="N20" s="30" t="n">
        <f aca="false">Q19</f>
        <v>8079.6168809599</v>
      </c>
      <c r="O20" s="30" t="n">
        <f aca="false">N20*Inputs!$K$11/12</f>
        <v>46.4577970655194</v>
      </c>
      <c r="P20" s="30" t="n">
        <f aca="false">IF(N20&gt;0,MIN(Inputs!$L$11,N20+O20),0)+MIN(AC20,MAX(N20+O20-(IF(N20&gt;0,MIN(Inputs!$L$11,N20+O20),0)),0))</f>
        <v>320</v>
      </c>
      <c r="Q20" s="31" t="n">
        <f aca="false">MAX(N20+O20-P20,0)</f>
        <v>7806.07467802542</v>
      </c>
      <c r="R20" s="30" t="n">
        <f aca="false">U19</f>
        <v>15805.4685050053</v>
      </c>
      <c r="S20" s="30" t="n">
        <f aca="false">R20*Inputs!$K$12/12</f>
        <v>59.27050689377</v>
      </c>
      <c r="T20" s="30" t="n">
        <f aca="false">IF(R20&gt;0,MIN(Inputs!$L$12,R20+S20),0)+MIN(AD20,MAX(R20+S20-(IF(R20&gt;0,MIN(Inputs!$L$12,R20+S20),0)),0))</f>
        <v>210</v>
      </c>
      <c r="U20" s="31" t="n">
        <f aca="false">MAX(R20+S20-T20,0)</f>
        <v>15654.7390118991</v>
      </c>
      <c r="V20" s="30" t="n">
        <f aca="false">Y19</f>
        <v>0</v>
      </c>
      <c r="W20" s="30" t="n">
        <f aca="false">V20*Inputs!$K$13/12</f>
        <v>0</v>
      </c>
      <c r="X20" s="30" t="n">
        <f aca="false">IF(V20&gt;0,MIN(Inputs!$L$13,V20+W20),0)+MIN(AE20,MAX(V20+W20-(IF(V20&gt;0,MIN(Inputs!$L$13,V20+W20),0)),0))</f>
        <v>0</v>
      </c>
      <c r="Y20" s="31" t="n">
        <f aca="false">MAX(V20+W20-X20,0)</f>
        <v>0</v>
      </c>
      <c r="Z20" s="32" t="n">
        <f aca="false">Inputs!$B$4+IF(B20=0,Inputs!$L$8,0)+IF(F20=0,Inputs!$L$9,0)+IF(J20=0,Inputs!$L$10,0)+IF(N20=0,Inputs!$L$11,0)+IF(R20=0,Inputs!$L$12,0)+IF(V20=0,Inputs!$L$13,0)</f>
        <v>240</v>
      </c>
      <c r="AA20" s="32" t="n">
        <f aca="false">Z20-MIN(Z20,MAX(B20+C20-(IF(B20&gt;0,MIN(Inputs!$L$8,B20+C20),0)),0))</f>
        <v>240</v>
      </c>
      <c r="AB20" s="32" t="n">
        <f aca="false">AA20-MIN(AA20,MAX(F20+G20-(IF(F20&gt;0,MIN(Inputs!$L$9,F20+G20),0)),0))</f>
        <v>0</v>
      </c>
      <c r="AC20" s="32" t="n">
        <f aca="false">AB20-MIN(AB20,MAX(J20+K20-(IF(J20&gt;0,MIN(Inputs!$L$10,J20+K20),0)),0))</f>
        <v>0</v>
      </c>
      <c r="AD20" s="32" t="n">
        <f aca="false">AC20-MIN(AC20,MAX(N20+O20-(IF(N20&gt;0,MIN(Inputs!$L$11,N20+O20),0)),0))</f>
        <v>0</v>
      </c>
      <c r="AE20" s="32" t="n">
        <f aca="false">AD20-MIN(AD20,MAX(R20+S20-(IF(R20&gt;0,MIN(Inputs!$L$12,R20+S20),0)),0))</f>
        <v>0</v>
      </c>
      <c r="AF20" s="32" t="n">
        <f aca="false">AE20-MIN(AE20,MAX(V20+W20-(IF(V20&gt;0,MIN(Inputs!$L$13,V20+W20),0)),0))</f>
        <v>0</v>
      </c>
      <c r="AG20" s="31" t="n">
        <f aca="false">(B20+C20-E20)+(F20+G20-I20)+(J20+K20-M20)+(N20+O20-Q20)+(R20+S20-U20)+(V20+W20-Y20)</f>
        <v>970</v>
      </c>
      <c r="AH20" s="31" t="n">
        <f aca="false">E20+I20+M20+Q20+U20+Y20</f>
        <v>26210.789080371</v>
      </c>
      <c r="AI20" s="31" t="n">
        <f aca="false">C20+G20+K20+O20+S20+W20</f>
        <v>155.934462712688</v>
      </c>
    </row>
    <row r="21" customFormat="false" ht="15" hidden="false" customHeight="false" outlineLevel="0" collapsed="false">
      <c r="A21" s="29" t="n">
        <v>17</v>
      </c>
      <c r="B21" s="30" t="n">
        <f aca="false">E20</f>
        <v>0</v>
      </c>
      <c r="C21" s="30" t="n">
        <f aca="false">B21*Inputs!$K$8/12</f>
        <v>0</v>
      </c>
      <c r="D21" s="30" t="n">
        <f aca="false">IF(B21&gt;0,MIN(Inputs!$L$8,B21+C21),0)+MIN(Z21,MAX(B21+C21-(IF(B21&gt;0,MIN(Inputs!$L$8,B21+C21),0)),0))</f>
        <v>0</v>
      </c>
      <c r="E21" s="31" t="n">
        <f aca="false">MAX(B21+C21-D21,0)</f>
        <v>0</v>
      </c>
      <c r="F21" s="30" t="n">
        <f aca="false">I20</f>
        <v>1313.29308612662</v>
      </c>
      <c r="G21" s="30" t="n">
        <f aca="false">F21*Inputs!$K$9/12</f>
        <v>26.2549176134813</v>
      </c>
      <c r="H21" s="30" t="n">
        <f aca="false">IF(F21&gt;0,MIN(Inputs!$L$9,F21+G21),0)+MIN(AA21,MAX(F21+G21-(IF(F21&gt;0,MIN(Inputs!$L$9,F21+G21),0)),0))</f>
        <v>350</v>
      </c>
      <c r="I21" s="31" t="n">
        <f aca="false">MAX(F21+G21-H21,0)</f>
        <v>989.548003740098</v>
      </c>
      <c r="J21" s="30" t="n">
        <f aca="false">M20</f>
        <v>1436.68230431986</v>
      </c>
      <c r="K21" s="30" t="n">
        <f aca="false">J21*Inputs!$K$10/12</f>
        <v>16.7612935503984</v>
      </c>
      <c r="L21" s="30" t="n">
        <f aca="false">IF(J21&gt;0,MIN(Inputs!$L$10,J21+K21),0)+MIN(AB21,MAX(J21+K21-(IF(J21&gt;0,MIN(Inputs!$L$10,J21+K21),0)),0))</f>
        <v>90</v>
      </c>
      <c r="M21" s="31" t="n">
        <f aca="false">MAX(J21+K21-L21,0)</f>
        <v>1363.44359787026</v>
      </c>
      <c r="N21" s="30" t="n">
        <f aca="false">Q20</f>
        <v>7806.07467802542</v>
      </c>
      <c r="O21" s="30" t="n">
        <f aca="false">N21*Inputs!$K$11/12</f>
        <v>44.8849293986462</v>
      </c>
      <c r="P21" s="30" t="n">
        <f aca="false">IF(N21&gt;0,MIN(Inputs!$L$11,N21+O21),0)+MIN(AC21,MAX(N21+O21-(IF(N21&gt;0,MIN(Inputs!$L$11,N21+O21),0)),0))</f>
        <v>320</v>
      </c>
      <c r="Q21" s="31" t="n">
        <f aca="false">MAX(N21+O21-P21,0)</f>
        <v>7530.95960742407</v>
      </c>
      <c r="R21" s="30" t="n">
        <f aca="false">U20</f>
        <v>15654.7390118991</v>
      </c>
      <c r="S21" s="30" t="n">
        <f aca="false">R21*Inputs!$K$12/12</f>
        <v>58.7052712946216</v>
      </c>
      <c r="T21" s="30" t="n">
        <f aca="false">IF(R21&gt;0,MIN(Inputs!$L$12,R21+S21),0)+MIN(AD21,MAX(R21+S21-(IF(R21&gt;0,MIN(Inputs!$L$12,R21+S21),0)),0))</f>
        <v>210</v>
      </c>
      <c r="U21" s="31" t="n">
        <f aca="false">MAX(R21+S21-T21,0)</f>
        <v>15503.4442831937</v>
      </c>
      <c r="V21" s="30" t="n">
        <f aca="false">Y20</f>
        <v>0</v>
      </c>
      <c r="W21" s="30" t="n">
        <f aca="false">V21*Inputs!$K$13/12</f>
        <v>0</v>
      </c>
      <c r="X21" s="30" t="n">
        <f aca="false">IF(V21&gt;0,MIN(Inputs!$L$13,V21+W21),0)+MIN(AE21,MAX(V21+W21-(IF(V21&gt;0,MIN(Inputs!$L$13,V21+W21),0)),0))</f>
        <v>0</v>
      </c>
      <c r="Y21" s="31" t="n">
        <f aca="false">MAX(V21+W21-X21,0)</f>
        <v>0</v>
      </c>
      <c r="Z21" s="32" t="n">
        <f aca="false">Inputs!$B$4+IF(B21=0,Inputs!$L$8,0)+IF(F21=0,Inputs!$L$9,0)+IF(J21=0,Inputs!$L$10,0)+IF(N21=0,Inputs!$L$11,0)+IF(R21=0,Inputs!$L$12,0)+IF(V21=0,Inputs!$L$13,0)</f>
        <v>240</v>
      </c>
      <c r="AA21" s="32" t="n">
        <f aca="false">Z21-MIN(Z21,MAX(B21+C21-(IF(B21&gt;0,MIN(Inputs!$L$8,B21+C21),0)),0))</f>
        <v>240</v>
      </c>
      <c r="AB21" s="32" t="n">
        <f aca="false">AA21-MIN(AA21,MAX(F21+G21-(IF(F21&gt;0,MIN(Inputs!$L$9,F21+G21),0)),0))</f>
        <v>0</v>
      </c>
      <c r="AC21" s="32" t="n">
        <f aca="false">AB21-MIN(AB21,MAX(J21+K21-(IF(J21&gt;0,MIN(Inputs!$L$10,J21+K21),0)),0))</f>
        <v>0</v>
      </c>
      <c r="AD21" s="32" t="n">
        <f aca="false">AC21-MIN(AC21,MAX(N21+O21-(IF(N21&gt;0,MIN(Inputs!$L$11,N21+O21),0)),0))</f>
        <v>0</v>
      </c>
      <c r="AE21" s="32" t="n">
        <f aca="false">AD21-MIN(AD21,MAX(R21+S21-(IF(R21&gt;0,MIN(Inputs!$L$12,R21+S21),0)),0))</f>
        <v>0</v>
      </c>
      <c r="AF21" s="32" t="n">
        <f aca="false">AE21-MIN(AE21,MAX(V21+W21-(IF(V21&gt;0,MIN(Inputs!$L$13,V21+W21),0)),0))</f>
        <v>0</v>
      </c>
      <c r="AG21" s="31" t="n">
        <f aca="false">(B21+C21-E21)+(F21+G21-I21)+(J21+K21-M21)+(N21+O21-Q21)+(R21+S21-U21)+(V21+W21-Y21)</f>
        <v>970</v>
      </c>
      <c r="AH21" s="31" t="n">
        <f aca="false">E21+I21+M21+Q21+U21+Y21</f>
        <v>25387.3954922282</v>
      </c>
      <c r="AI21" s="31" t="n">
        <f aca="false">C21+G21+K21+O21+S21+W21</f>
        <v>146.606411857147</v>
      </c>
    </row>
    <row r="22" customFormat="false" ht="15" hidden="false" customHeight="false" outlineLevel="0" collapsed="false">
      <c r="A22" s="29" t="n">
        <v>18</v>
      </c>
      <c r="B22" s="30" t="n">
        <f aca="false">E21</f>
        <v>0</v>
      </c>
      <c r="C22" s="30" t="n">
        <f aca="false">B22*Inputs!$K$8/12</f>
        <v>0</v>
      </c>
      <c r="D22" s="30" t="n">
        <f aca="false">IF(B22&gt;0,MIN(Inputs!$L$8,B22+C22),0)+MIN(Z22,MAX(B22+C22-(IF(B22&gt;0,MIN(Inputs!$L$8,B22+C22),0)),0))</f>
        <v>0</v>
      </c>
      <c r="E22" s="31" t="n">
        <f aca="false">MAX(B22+C22-D22,0)</f>
        <v>0</v>
      </c>
      <c r="F22" s="30" t="n">
        <f aca="false">I21</f>
        <v>989.548003740098</v>
      </c>
      <c r="G22" s="30" t="n">
        <f aca="false">F22*Inputs!$K$9/12</f>
        <v>19.7827138414375</v>
      </c>
      <c r="H22" s="30" t="n">
        <f aca="false">IF(F22&gt;0,MIN(Inputs!$L$9,F22+G22),0)+MIN(AA22,MAX(F22+G22-(IF(F22&gt;0,MIN(Inputs!$L$9,F22+G22),0)),0))</f>
        <v>350</v>
      </c>
      <c r="I22" s="31" t="n">
        <f aca="false">MAX(F22+G22-H22,0)</f>
        <v>659.330717581536</v>
      </c>
      <c r="J22" s="30" t="n">
        <f aca="false">M21</f>
        <v>1363.44359787026</v>
      </c>
      <c r="K22" s="30" t="n">
        <f aca="false">J22*Inputs!$K$10/12</f>
        <v>15.906841975153</v>
      </c>
      <c r="L22" s="30" t="n">
        <f aca="false">IF(J22&gt;0,MIN(Inputs!$L$10,J22+K22),0)+MIN(AB22,MAX(J22+K22-(IF(J22&gt;0,MIN(Inputs!$L$10,J22+K22),0)),0))</f>
        <v>90</v>
      </c>
      <c r="M22" s="31" t="n">
        <f aca="false">MAX(J22+K22-L22,0)</f>
        <v>1289.35043984541</v>
      </c>
      <c r="N22" s="30" t="n">
        <f aca="false">Q21</f>
        <v>7530.95960742407</v>
      </c>
      <c r="O22" s="30" t="n">
        <f aca="false">N22*Inputs!$K$11/12</f>
        <v>43.3030177426884</v>
      </c>
      <c r="P22" s="30" t="n">
        <f aca="false">IF(N22&gt;0,MIN(Inputs!$L$11,N22+O22),0)+MIN(AC22,MAX(N22+O22-(IF(N22&gt;0,MIN(Inputs!$L$11,N22+O22),0)),0))</f>
        <v>320</v>
      </c>
      <c r="Q22" s="31" t="n">
        <f aca="false">MAX(N22+O22-P22,0)</f>
        <v>7254.26262516676</v>
      </c>
      <c r="R22" s="30" t="n">
        <f aca="false">U21</f>
        <v>15503.4442831937</v>
      </c>
      <c r="S22" s="30" t="n">
        <f aca="false">R22*Inputs!$K$12/12</f>
        <v>58.1379160619765</v>
      </c>
      <c r="T22" s="30" t="n">
        <f aca="false">IF(R22&gt;0,MIN(Inputs!$L$12,R22+S22),0)+MIN(AD22,MAX(R22+S22-(IF(R22&gt;0,MIN(Inputs!$L$12,R22+S22),0)),0))</f>
        <v>210</v>
      </c>
      <c r="U22" s="31" t="n">
        <f aca="false">MAX(R22+S22-T22,0)</f>
        <v>15351.5821992557</v>
      </c>
      <c r="V22" s="30" t="n">
        <f aca="false">Y21</f>
        <v>0</v>
      </c>
      <c r="W22" s="30" t="n">
        <f aca="false">V22*Inputs!$K$13/12</f>
        <v>0</v>
      </c>
      <c r="X22" s="30" t="n">
        <f aca="false">IF(V22&gt;0,MIN(Inputs!$L$13,V22+W22),0)+MIN(AE22,MAX(V22+W22-(IF(V22&gt;0,MIN(Inputs!$L$13,V22+W22),0)),0))</f>
        <v>0</v>
      </c>
      <c r="Y22" s="31" t="n">
        <f aca="false">MAX(V22+W22-X22,0)</f>
        <v>0</v>
      </c>
      <c r="Z22" s="32" t="n">
        <f aca="false">Inputs!$B$4+IF(B22=0,Inputs!$L$8,0)+IF(F22=0,Inputs!$L$9,0)+IF(J22=0,Inputs!$L$10,0)+IF(N22=0,Inputs!$L$11,0)+IF(R22=0,Inputs!$L$12,0)+IF(V22=0,Inputs!$L$13,0)</f>
        <v>240</v>
      </c>
      <c r="AA22" s="32" t="n">
        <f aca="false">Z22-MIN(Z22,MAX(B22+C22-(IF(B22&gt;0,MIN(Inputs!$L$8,B22+C22),0)),0))</f>
        <v>240</v>
      </c>
      <c r="AB22" s="32" t="n">
        <f aca="false">AA22-MIN(AA22,MAX(F22+G22-(IF(F22&gt;0,MIN(Inputs!$L$9,F22+G22),0)),0))</f>
        <v>0</v>
      </c>
      <c r="AC22" s="32" t="n">
        <f aca="false">AB22-MIN(AB22,MAX(J22+K22-(IF(J22&gt;0,MIN(Inputs!$L$10,J22+K22),0)),0))</f>
        <v>0</v>
      </c>
      <c r="AD22" s="32" t="n">
        <f aca="false">AC22-MIN(AC22,MAX(N22+O22-(IF(N22&gt;0,MIN(Inputs!$L$11,N22+O22),0)),0))</f>
        <v>0</v>
      </c>
      <c r="AE22" s="32" t="n">
        <f aca="false">AD22-MIN(AD22,MAX(R22+S22-(IF(R22&gt;0,MIN(Inputs!$L$12,R22+S22),0)),0))</f>
        <v>0</v>
      </c>
      <c r="AF22" s="32" t="n">
        <f aca="false">AE22-MIN(AE22,MAX(V22+W22-(IF(V22&gt;0,MIN(Inputs!$L$13,V22+W22),0)),0))</f>
        <v>0</v>
      </c>
      <c r="AG22" s="31" t="n">
        <f aca="false">(B22+C22-E22)+(F22+G22-I22)+(J22+K22-M22)+(N22+O22-Q22)+(R22+S22-U22)+(V22+W22-Y22)</f>
        <v>970</v>
      </c>
      <c r="AH22" s="31" t="n">
        <f aca="false">E22+I22+M22+Q22+U22+Y22</f>
        <v>24554.5259818494</v>
      </c>
      <c r="AI22" s="31" t="n">
        <f aca="false">C22+G22+K22+O22+S22+W22</f>
        <v>137.130489621255</v>
      </c>
    </row>
    <row r="23" customFormat="false" ht="15" hidden="false" customHeight="false" outlineLevel="0" collapsed="false">
      <c r="A23" s="29" t="n">
        <v>19</v>
      </c>
      <c r="B23" s="30" t="n">
        <f aca="false">E22</f>
        <v>0</v>
      </c>
      <c r="C23" s="30" t="n">
        <f aca="false">B23*Inputs!$K$8/12</f>
        <v>0</v>
      </c>
      <c r="D23" s="30" t="n">
        <f aca="false">IF(B23&gt;0,MIN(Inputs!$L$8,B23+C23),0)+MIN(Z23,MAX(B23+C23-(IF(B23&gt;0,MIN(Inputs!$L$8,B23+C23),0)),0))</f>
        <v>0</v>
      </c>
      <c r="E23" s="31" t="n">
        <f aca="false">MAX(B23+C23-D23,0)</f>
        <v>0</v>
      </c>
      <c r="F23" s="30" t="n">
        <f aca="false">I22</f>
        <v>659.330717581536</v>
      </c>
      <c r="G23" s="30" t="n">
        <f aca="false">F23*Inputs!$K$9/12</f>
        <v>13.1811199289842</v>
      </c>
      <c r="H23" s="30" t="n">
        <f aca="false">IF(F23&gt;0,MIN(Inputs!$L$9,F23+G23),0)+MIN(AA23,MAX(F23+G23-(IF(F23&gt;0,MIN(Inputs!$L$9,F23+G23),0)),0))</f>
        <v>350</v>
      </c>
      <c r="I23" s="31" t="n">
        <f aca="false">MAX(F23+G23-H23,0)</f>
        <v>322.51183751052</v>
      </c>
      <c r="J23" s="30" t="n">
        <f aca="false">M22</f>
        <v>1289.35043984541</v>
      </c>
      <c r="K23" s="30" t="n">
        <f aca="false">J23*Inputs!$K$10/12</f>
        <v>15.0424217981965</v>
      </c>
      <c r="L23" s="30" t="n">
        <f aca="false">IF(J23&gt;0,MIN(Inputs!$L$10,J23+K23),0)+MIN(AB23,MAX(J23+K23-(IF(J23&gt;0,MIN(Inputs!$L$10,J23+K23),0)),0))</f>
        <v>90</v>
      </c>
      <c r="M23" s="31" t="n">
        <f aca="false">MAX(J23+K23-L23,0)</f>
        <v>1214.39286164361</v>
      </c>
      <c r="N23" s="30" t="n">
        <f aca="false">Q22</f>
        <v>7254.26262516676</v>
      </c>
      <c r="O23" s="30" t="n">
        <f aca="false">N23*Inputs!$K$11/12</f>
        <v>41.7120100947088</v>
      </c>
      <c r="P23" s="30" t="n">
        <f aca="false">IF(N23&gt;0,MIN(Inputs!$L$11,N23+O23),0)+MIN(AC23,MAX(N23+O23-(IF(N23&gt;0,MIN(Inputs!$L$11,N23+O23),0)),0))</f>
        <v>320</v>
      </c>
      <c r="Q23" s="31" t="n">
        <f aca="false">MAX(N23+O23-P23,0)</f>
        <v>6975.97463526146</v>
      </c>
      <c r="R23" s="30" t="n">
        <f aca="false">U22</f>
        <v>15351.5821992557</v>
      </c>
      <c r="S23" s="30" t="n">
        <f aca="false">R23*Inputs!$K$12/12</f>
        <v>57.5684332472089</v>
      </c>
      <c r="T23" s="30" t="n">
        <f aca="false">IF(R23&gt;0,MIN(Inputs!$L$12,R23+S23),0)+MIN(AD23,MAX(R23+S23-(IF(R23&gt;0,MIN(Inputs!$L$12,R23+S23),0)),0))</f>
        <v>210</v>
      </c>
      <c r="U23" s="31" t="n">
        <f aca="false">MAX(R23+S23-T23,0)</f>
        <v>15199.1506325029</v>
      </c>
      <c r="V23" s="30" t="n">
        <f aca="false">Y22</f>
        <v>0</v>
      </c>
      <c r="W23" s="30" t="n">
        <f aca="false">V23*Inputs!$K$13/12</f>
        <v>0</v>
      </c>
      <c r="X23" s="30" t="n">
        <f aca="false">IF(V23&gt;0,MIN(Inputs!$L$13,V23+W23),0)+MIN(AE23,MAX(V23+W23-(IF(V23&gt;0,MIN(Inputs!$L$13,V23+W23),0)),0))</f>
        <v>0</v>
      </c>
      <c r="Y23" s="31" t="n">
        <f aca="false">MAX(V23+W23-X23,0)</f>
        <v>0</v>
      </c>
      <c r="Z23" s="32" t="n">
        <f aca="false">Inputs!$B$4+IF(B23=0,Inputs!$L$8,0)+IF(F23=0,Inputs!$L$9,0)+IF(J23=0,Inputs!$L$10,0)+IF(N23=0,Inputs!$L$11,0)+IF(R23=0,Inputs!$L$12,0)+IF(V23=0,Inputs!$L$13,0)</f>
        <v>240</v>
      </c>
      <c r="AA23" s="32" t="n">
        <f aca="false">Z23-MIN(Z23,MAX(B23+C23-(IF(B23&gt;0,MIN(Inputs!$L$8,B23+C23),0)),0))</f>
        <v>240</v>
      </c>
      <c r="AB23" s="32" t="n">
        <f aca="false">AA23-MIN(AA23,MAX(F23+G23-(IF(F23&gt;0,MIN(Inputs!$L$9,F23+G23),0)),0))</f>
        <v>0</v>
      </c>
      <c r="AC23" s="32" t="n">
        <f aca="false">AB23-MIN(AB23,MAX(J23+K23-(IF(J23&gt;0,MIN(Inputs!$L$10,J23+K23),0)),0))</f>
        <v>0</v>
      </c>
      <c r="AD23" s="32" t="n">
        <f aca="false">AC23-MIN(AC23,MAX(N23+O23-(IF(N23&gt;0,MIN(Inputs!$L$11,N23+O23),0)),0))</f>
        <v>0</v>
      </c>
      <c r="AE23" s="32" t="n">
        <f aca="false">AD23-MIN(AD23,MAX(R23+S23-(IF(R23&gt;0,MIN(Inputs!$L$12,R23+S23),0)),0))</f>
        <v>0</v>
      </c>
      <c r="AF23" s="32" t="n">
        <f aca="false">AE23-MIN(AE23,MAX(V23+W23-(IF(V23&gt;0,MIN(Inputs!$L$13,V23+W23),0)),0))</f>
        <v>0</v>
      </c>
      <c r="AG23" s="31" t="n">
        <f aca="false">(B23+C23-E23)+(F23+G23-I23)+(J23+K23-M23)+(N23+O23-Q23)+(R23+S23-U23)+(V23+W23-Y23)</f>
        <v>970</v>
      </c>
      <c r="AH23" s="31" t="n">
        <f aca="false">E23+I23+M23+Q23+U23+Y23</f>
        <v>23712.0299669185</v>
      </c>
      <c r="AI23" s="31" t="n">
        <f aca="false">C23+G23+K23+O23+S23+W23</f>
        <v>127.503985069098</v>
      </c>
    </row>
    <row r="24" customFormat="false" ht="15" hidden="false" customHeight="false" outlineLevel="0" collapsed="false">
      <c r="A24" s="29" t="n">
        <v>20</v>
      </c>
      <c r="B24" s="30" t="n">
        <f aca="false">E23</f>
        <v>0</v>
      </c>
      <c r="C24" s="30" t="n">
        <f aca="false">B24*Inputs!$K$8/12</f>
        <v>0</v>
      </c>
      <c r="D24" s="30" t="n">
        <f aca="false">IF(B24&gt;0,MIN(Inputs!$L$8,B24+C24),0)+MIN(Z24,MAX(B24+C24-(IF(B24&gt;0,MIN(Inputs!$L$8,B24+C24),0)),0))</f>
        <v>0</v>
      </c>
      <c r="E24" s="31" t="n">
        <f aca="false">MAX(B24+C24-D24,0)</f>
        <v>0</v>
      </c>
      <c r="F24" s="30" t="n">
        <f aca="false">I23</f>
        <v>322.51183751052</v>
      </c>
      <c r="G24" s="30" t="n">
        <f aca="false">F24*Inputs!$K$9/12</f>
        <v>6.44754915156448</v>
      </c>
      <c r="H24" s="30" t="n">
        <f aca="false">IF(F24&gt;0,MIN(Inputs!$L$9,F24+G24),0)+MIN(AA24,MAX(F24+G24-(IF(F24&gt;0,MIN(Inputs!$L$9,F24+G24),0)),0))</f>
        <v>328.959386662084</v>
      </c>
      <c r="I24" s="31" t="n">
        <f aca="false">MAX(F24+G24-H24,0)</f>
        <v>0</v>
      </c>
      <c r="J24" s="30" t="n">
        <f aca="false">M23</f>
        <v>1214.39286164361</v>
      </c>
      <c r="K24" s="30" t="n">
        <f aca="false">J24*Inputs!$K$10/12</f>
        <v>14.1679167191754</v>
      </c>
      <c r="L24" s="30" t="n">
        <f aca="false">IF(J24&gt;0,MIN(Inputs!$L$10,J24+K24),0)+MIN(AB24,MAX(J24+K24-(IF(J24&gt;0,MIN(Inputs!$L$10,J24+K24),0)),0))</f>
        <v>111.040613337916</v>
      </c>
      <c r="M24" s="31" t="n">
        <f aca="false">MAX(J24+K24-L24,0)</f>
        <v>1117.52016502487</v>
      </c>
      <c r="N24" s="30" t="n">
        <f aca="false">Q23</f>
        <v>6975.97463526146</v>
      </c>
      <c r="O24" s="30" t="n">
        <f aca="false">N24*Inputs!$K$11/12</f>
        <v>40.1118541527534</v>
      </c>
      <c r="P24" s="30" t="n">
        <f aca="false">IF(N24&gt;0,MIN(Inputs!$L$11,N24+O24),0)+MIN(AC24,MAX(N24+O24-(IF(N24&gt;0,MIN(Inputs!$L$11,N24+O24),0)),0))</f>
        <v>320</v>
      </c>
      <c r="Q24" s="31" t="n">
        <f aca="false">MAX(N24+O24-P24,0)</f>
        <v>6696.08648941422</v>
      </c>
      <c r="R24" s="30" t="n">
        <f aca="false">U23</f>
        <v>15199.1506325029</v>
      </c>
      <c r="S24" s="30" t="n">
        <f aca="false">R24*Inputs!$K$12/12</f>
        <v>56.9968148718859</v>
      </c>
      <c r="T24" s="30" t="n">
        <f aca="false">IF(R24&gt;0,MIN(Inputs!$L$12,R24+S24),0)+MIN(AD24,MAX(R24+S24-(IF(R24&gt;0,MIN(Inputs!$L$12,R24+S24),0)),0))</f>
        <v>210</v>
      </c>
      <c r="U24" s="31" t="n">
        <f aca="false">MAX(R24+S24-T24,0)</f>
        <v>15046.1474473748</v>
      </c>
      <c r="V24" s="30" t="n">
        <f aca="false">Y23</f>
        <v>0</v>
      </c>
      <c r="W24" s="30" t="n">
        <f aca="false">V24*Inputs!$K$13/12</f>
        <v>0</v>
      </c>
      <c r="X24" s="30" t="n">
        <f aca="false">IF(V24&gt;0,MIN(Inputs!$L$13,V24+W24),0)+MIN(AE24,MAX(V24+W24-(IF(V24&gt;0,MIN(Inputs!$L$13,V24+W24),0)),0))</f>
        <v>0</v>
      </c>
      <c r="Y24" s="31" t="n">
        <f aca="false">MAX(V24+W24-X24,0)</f>
        <v>0</v>
      </c>
      <c r="Z24" s="32" t="n">
        <f aca="false">Inputs!$B$4+IF(B24=0,Inputs!$L$8,0)+IF(F24=0,Inputs!$L$9,0)+IF(J24=0,Inputs!$L$10,0)+IF(N24=0,Inputs!$L$11,0)+IF(R24=0,Inputs!$L$12,0)+IF(V24=0,Inputs!$L$13,0)</f>
        <v>240</v>
      </c>
      <c r="AA24" s="32" t="n">
        <f aca="false">Z24-MIN(Z24,MAX(B24+C24-(IF(B24&gt;0,MIN(Inputs!$L$8,B24+C24),0)),0))</f>
        <v>240</v>
      </c>
      <c r="AB24" s="32" t="n">
        <f aca="false">AA24-MIN(AA24,MAX(F24+G24-(IF(F24&gt;0,MIN(Inputs!$L$9,F24+G24),0)),0))</f>
        <v>21.0406133379155</v>
      </c>
      <c r="AC24" s="32" t="n">
        <f aca="false">AB24-MIN(AB24,MAX(J24+K24-(IF(J24&gt;0,MIN(Inputs!$L$10,J24+K24),0)),0))</f>
        <v>0</v>
      </c>
      <c r="AD24" s="32" t="n">
        <f aca="false">AC24-MIN(AC24,MAX(N24+O24-(IF(N24&gt;0,MIN(Inputs!$L$11,N24+O24),0)),0))</f>
        <v>0</v>
      </c>
      <c r="AE24" s="32" t="n">
        <f aca="false">AD24-MIN(AD24,MAX(R24+S24-(IF(R24&gt;0,MIN(Inputs!$L$12,R24+S24),0)),0))</f>
        <v>0</v>
      </c>
      <c r="AF24" s="32" t="n">
        <f aca="false">AE24-MIN(AE24,MAX(V24+W24-(IF(V24&gt;0,MIN(Inputs!$L$13,V24+W24),0)),0))</f>
        <v>0</v>
      </c>
      <c r="AG24" s="31" t="n">
        <f aca="false">(B24+C24-E24)+(F24+G24-I24)+(J24+K24-M24)+(N24+O24-Q24)+(R24+S24-U24)+(V24+W24-Y24)</f>
        <v>970</v>
      </c>
      <c r="AH24" s="31" t="n">
        <f aca="false">E24+I24+M24+Q24+U24+Y24</f>
        <v>22859.7541018139</v>
      </c>
      <c r="AI24" s="31" t="n">
        <f aca="false">C24+G24+K24+O24+S24+W24</f>
        <v>117.724134895379</v>
      </c>
    </row>
    <row r="25" customFormat="false" ht="15" hidden="false" customHeight="false" outlineLevel="0" collapsed="false">
      <c r="A25" s="29" t="n">
        <v>21</v>
      </c>
      <c r="B25" s="30" t="n">
        <f aca="false">E24</f>
        <v>0</v>
      </c>
      <c r="C25" s="30" t="n">
        <f aca="false">B25*Inputs!$K$8/12</f>
        <v>0</v>
      </c>
      <c r="D25" s="30" t="n">
        <f aca="false">IF(B25&gt;0,MIN(Inputs!$L$8,B25+C25),0)+MIN(Z25,MAX(B25+C25-(IF(B25&gt;0,MIN(Inputs!$L$8,B25+C25),0)),0))</f>
        <v>0</v>
      </c>
      <c r="E25" s="31" t="n">
        <f aca="false">MAX(B25+C25-D25,0)</f>
        <v>0</v>
      </c>
      <c r="F25" s="30" t="n">
        <f aca="false">I24</f>
        <v>0</v>
      </c>
      <c r="G25" s="30" t="n">
        <f aca="false">F25*Inputs!$K$9/12</f>
        <v>0</v>
      </c>
      <c r="H25" s="30" t="n">
        <f aca="false">IF(F25&gt;0,MIN(Inputs!$L$9,F25+G25),0)+MIN(AA25,MAX(F25+G25-(IF(F25&gt;0,MIN(Inputs!$L$9,F25+G25),0)),0))</f>
        <v>0</v>
      </c>
      <c r="I25" s="31" t="n">
        <f aca="false">MAX(F25+G25-H25,0)</f>
        <v>0</v>
      </c>
      <c r="J25" s="30" t="n">
        <f aca="false">M24</f>
        <v>1117.52016502487</v>
      </c>
      <c r="K25" s="30" t="n">
        <f aca="false">J25*Inputs!$K$10/12</f>
        <v>13.0377352586235</v>
      </c>
      <c r="L25" s="30" t="n">
        <f aca="false">IF(J25&gt;0,MIN(Inputs!$L$10,J25+K25),0)+MIN(AB25,MAX(J25+K25-(IF(J25&gt;0,MIN(Inputs!$L$10,J25+K25),0)),0))</f>
        <v>440</v>
      </c>
      <c r="M25" s="31" t="n">
        <f aca="false">MAX(J25+K25-L25,0)</f>
        <v>690.557900283493</v>
      </c>
      <c r="N25" s="30" t="n">
        <f aca="false">Q24</f>
        <v>6696.08648941422</v>
      </c>
      <c r="O25" s="30" t="n">
        <f aca="false">N25*Inputs!$K$11/12</f>
        <v>38.5024973141318</v>
      </c>
      <c r="P25" s="30" t="n">
        <f aca="false">IF(N25&gt;0,MIN(Inputs!$L$11,N25+O25),0)+MIN(AC25,MAX(N25+O25-(IF(N25&gt;0,MIN(Inputs!$L$11,N25+O25),0)),0))</f>
        <v>320</v>
      </c>
      <c r="Q25" s="31" t="n">
        <f aca="false">MAX(N25+O25-P25,0)</f>
        <v>6414.58898672835</v>
      </c>
      <c r="R25" s="30" t="n">
        <f aca="false">U24</f>
        <v>15046.1474473748</v>
      </c>
      <c r="S25" s="30" t="n">
        <f aca="false">R25*Inputs!$K$12/12</f>
        <v>56.4230529276555</v>
      </c>
      <c r="T25" s="30" t="n">
        <f aca="false">IF(R25&gt;0,MIN(Inputs!$L$12,R25+S25),0)+MIN(AD25,MAX(R25+S25-(IF(R25&gt;0,MIN(Inputs!$L$12,R25+S25),0)),0))</f>
        <v>210</v>
      </c>
      <c r="U25" s="31" t="n">
        <f aca="false">MAX(R25+S25-T25,0)</f>
        <v>14892.5705003025</v>
      </c>
      <c r="V25" s="30" t="n">
        <f aca="false">Y24</f>
        <v>0</v>
      </c>
      <c r="W25" s="30" t="n">
        <f aca="false">V25*Inputs!$K$13/12</f>
        <v>0</v>
      </c>
      <c r="X25" s="30" t="n">
        <f aca="false">IF(V25&gt;0,MIN(Inputs!$L$13,V25+W25),0)+MIN(AE25,MAX(V25+W25-(IF(V25&gt;0,MIN(Inputs!$L$13,V25+W25),0)),0))</f>
        <v>0</v>
      </c>
      <c r="Y25" s="31" t="n">
        <f aca="false">MAX(V25+W25-X25,0)</f>
        <v>0</v>
      </c>
      <c r="Z25" s="32" t="n">
        <f aca="false">Inputs!$B$4+IF(B25=0,Inputs!$L$8,0)+IF(F25=0,Inputs!$L$9,0)+IF(J25=0,Inputs!$L$10,0)+IF(N25=0,Inputs!$L$11,0)+IF(R25=0,Inputs!$L$12,0)+IF(V25=0,Inputs!$L$13,0)</f>
        <v>350</v>
      </c>
      <c r="AA25" s="32" t="n">
        <f aca="false">Z25-MIN(Z25,MAX(B25+C25-(IF(B25&gt;0,MIN(Inputs!$L$8,B25+C25),0)),0))</f>
        <v>350</v>
      </c>
      <c r="AB25" s="32" t="n">
        <f aca="false">AA25-MIN(AA25,MAX(F25+G25-(IF(F25&gt;0,MIN(Inputs!$L$9,F25+G25),0)),0))</f>
        <v>350</v>
      </c>
      <c r="AC25" s="32" t="n">
        <f aca="false">AB25-MIN(AB25,MAX(J25+K25-(IF(J25&gt;0,MIN(Inputs!$L$10,J25+K25),0)),0))</f>
        <v>0</v>
      </c>
      <c r="AD25" s="32" t="n">
        <f aca="false">AC25-MIN(AC25,MAX(N25+O25-(IF(N25&gt;0,MIN(Inputs!$L$11,N25+O25),0)),0))</f>
        <v>0</v>
      </c>
      <c r="AE25" s="32" t="n">
        <f aca="false">AD25-MIN(AD25,MAX(R25+S25-(IF(R25&gt;0,MIN(Inputs!$L$12,R25+S25),0)),0))</f>
        <v>0</v>
      </c>
      <c r="AF25" s="32" t="n">
        <f aca="false">AE25-MIN(AE25,MAX(V25+W25-(IF(V25&gt;0,MIN(Inputs!$L$13,V25+W25),0)),0))</f>
        <v>0</v>
      </c>
      <c r="AG25" s="31" t="n">
        <f aca="false">(B25+C25-E25)+(F25+G25-I25)+(J25+K25-M25)+(N25+O25-Q25)+(R25+S25-U25)+(V25+W25-Y25)</f>
        <v>970</v>
      </c>
      <c r="AH25" s="31" t="n">
        <f aca="false">E25+I25+M25+Q25+U25+Y25</f>
        <v>21997.7173873143</v>
      </c>
      <c r="AI25" s="31" t="n">
        <f aca="false">C25+G25+K25+O25+S25+W25</f>
        <v>107.963285500411</v>
      </c>
    </row>
    <row r="26" customFormat="false" ht="15" hidden="false" customHeight="false" outlineLevel="0" collapsed="false">
      <c r="A26" s="29" t="n">
        <v>22</v>
      </c>
      <c r="B26" s="30" t="n">
        <f aca="false">E25</f>
        <v>0</v>
      </c>
      <c r="C26" s="30" t="n">
        <f aca="false">B26*Inputs!$K$8/12</f>
        <v>0</v>
      </c>
      <c r="D26" s="30" t="n">
        <f aca="false">IF(B26&gt;0,MIN(Inputs!$L$8,B26+C26),0)+MIN(Z26,MAX(B26+C26-(IF(B26&gt;0,MIN(Inputs!$L$8,B26+C26),0)),0))</f>
        <v>0</v>
      </c>
      <c r="E26" s="31" t="n">
        <f aca="false">MAX(B26+C26-D26,0)</f>
        <v>0</v>
      </c>
      <c r="F26" s="30" t="n">
        <f aca="false">I25</f>
        <v>0</v>
      </c>
      <c r="G26" s="30" t="n">
        <f aca="false">F26*Inputs!$K$9/12</f>
        <v>0</v>
      </c>
      <c r="H26" s="30" t="n">
        <f aca="false">IF(F26&gt;0,MIN(Inputs!$L$9,F26+G26),0)+MIN(AA26,MAX(F26+G26-(IF(F26&gt;0,MIN(Inputs!$L$9,F26+G26),0)),0))</f>
        <v>0</v>
      </c>
      <c r="I26" s="31" t="n">
        <f aca="false">MAX(F26+G26-H26,0)</f>
        <v>0</v>
      </c>
      <c r="J26" s="30" t="n">
        <f aca="false">M25</f>
        <v>690.557900283493</v>
      </c>
      <c r="K26" s="30" t="n">
        <f aca="false">J26*Inputs!$K$10/12</f>
        <v>8.05650883664075</v>
      </c>
      <c r="L26" s="30" t="n">
        <f aca="false">IF(J26&gt;0,MIN(Inputs!$L$10,J26+K26),0)+MIN(AB26,MAX(J26+K26-(IF(J26&gt;0,MIN(Inputs!$L$10,J26+K26),0)),0))</f>
        <v>440</v>
      </c>
      <c r="M26" s="31" t="n">
        <f aca="false">MAX(J26+K26-L26,0)</f>
        <v>258.614409120134</v>
      </c>
      <c r="N26" s="30" t="n">
        <f aca="false">Q25</f>
        <v>6414.58898672835</v>
      </c>
      <c r="O26" s="30" t="n">
        <f aca="false">N26*Inputs!$K$11/12</f>
        <v>36.883886673688</v>
      </c>
      <c r="P26" s="30" t="n">
        <f aca="false">IF(N26&gt;0,MIN(Inputs!$L$11,N26+O26),0)+MIN(AC26,MAX(N26+O26-(IF(N26&gt;0,MIN(Inputs!$L$11,N26+O26),0)),0))</f>
        <v>320</v>
      </c>
      <c r="Q26" s="31" t="n">
        <f aca="false">MAX(N26+O26-P26,0)</f>
        <v>6131.47287340204</v>
      </c>
      <c r="R26" s="30" t="n">
        <f aca="false">U25</f>
        <v>14892.5705003025</v>
      </c>
      <c r="S26" s="30" t="n">
        <f aca="false">R26*Inputs!$K$12/12</f>
        <v>55.8471393761342</v>
      </c>
      <c r="T26" s="30" t="n">
        <f aca="false">IF(R26&gt;0,MIN(Inputs!$L$12,R26+S26),0)+MIN(AD26,MAX(R26+S26-(IF(R26&gt;0,MIN(Inputs!$L$12,R26+S26),0)),0))</f>
        <v>210</v>
      </c>
      <c r="U26" s="31" t="n">
        <f aca="false">MAX(R26+S26-T26,0)</f>
        <v>14738.4176396786</v>
      </c>
      <c r="V26" s="30" t="n">
        <f aca="false">Y25</f>
        <v>0</v>
      </c>
      <c r="W26" s="30" t="n">
        <f aca="false">V26*Inputs!$K$13/12</f>
        <v>0</v>
      </c>
      <c r="X26" s="30" t="n">
        <f aca="false">IF(V26&gt;0,MIN(Inputs!$L$13,V26+W26),0)+MIN(AE26,MAX(V26+W26-(IF(V26&gt;0,MIN(Inputs!$L$13,V26+W26),0)),0))</f>
        <v>0</v>
      </c>
      <c r="Y26" s="31" t="n">
        <f aca="false">MAX(V26+W26-X26,0)</f>
        <v>0</v>
      </c>
      <c r="Z26" s="32" t="n">
        <f aca="false">Inputs!$B$4+IF(B26=0,Inputs!$L$8,0)+IF(F26=0,Inputs!$L$9,0)+IF(J26=0,Inputs!$L$10,0)+IF(N26=0,Inputs!$L$11,0)+IF(R26=0,Inputs!$L$12,0)+IF(V26=0,Inputs!$L$13,0)</f>
        <v>350</v>
      </c>
      <c r="AA26" s="32" t="n">
        <f aca="false">Z26-MIN(Z26,MAX(B26+C26-(IF(B26&gt;0,MIN(Inputs!$L$8,B26+C26),0)),0))</f>
        <v>350</v>
      </c>
      <c r="AB26" s="32" t="n">
        <f aca="false">AA26-MIN(AA26,MAX(F26+G26-(IF(F26&gt;0,MIN(Inputs!$L$9,F26+G26),0)),0))</f>
        <v>350</v>
      </c>
      <c r="AC26" s="32" t="n">
        <f aca="false">AB26-MIN(AB26,MAX(J26+K26-(IF(J26&gt;0,MIN(Inputs!$L$10,J26+K26),0)),0))</f>
        <v>0</v>
      </c>
      <c r="AD26" s="32" t="n">
        <f aca="false">AC26-MIN(AC26,MAX(N26+O26-(IF(N26&gt;0,MIN(Inputs!$L$11,N26+O26),0)),0))</f>
        <v>0</v>
      </c>
      <c r="AE26" s="32" t="n">
        <f aca="false">AD26-MIN(AD26,MAX(R26+S26-(IF(R26&gt;0,MIN(Inputs!$L$12,R26+S26),0)),0))</f>
        <v>0</v>
      </c>
      <c r="AF26" s="32" t="n">
        <f aca="false">AE26-MIN(AE26,MAX(V26+W26-(IF(V26&gt;0,MIN(Inputs!$L$13,V26+W26),0)),0))</f>
        <v>0</v>
      </c>
      <c r="AG26" s="31" t="n">
        <f aca="false">(B26+C26-E26)+(F26+G26-I26)+(J26+K26-M26)+(N26+O26-Q26)+(R26+S26-U26)+(V26+W26-Y26)</f>
        <v>970</v>
      </c>
      <c r="AH26" s="31" t="n">
        <f aca="false">E26+I26+M26+Q26+U26+Y26</f>
        <v>21128.5049222008</v>
      </c>
      <c r="AI26" s="31" t="n">
        <f aca="false">C26+G26+K26+O26+S26+W26</f>
        <v>100.787534886463</v>
      </c>
    </row>
    <row r="27" customFormat="false" ht="15" hidden="false" customHeight="false" outlineLevel="0" collapsed="false">
      <c r="A27" s="29" t="n">
        <v>23</v>
      </c>
      <c r="B27" s="30" t="n">
        <f aca="false">E26</f>
        <v>0</v>
      </c>
      <c r="C27" s="30" t="n">
        <f aca="false">B27*Inputs!$K$8/12</f>
        <v>0</v>
      </c>
      <c r="D27" s="30" t="n">
        <f aca="false">IF(B27&gt;0,MIN(Inputs!$L$8,B27+C27),0)+MIN(Z27,MAX(B27+C27-(IF(B27&gt;0,MIN(Inputs!$L$8,B27+C27),0)),0))</f>
        <v>0</v>
      </c>
      <c r="E27" s="31" t="n">
        <f aca="false">MAX(B27+C27-D27,0)</f>
        <v>0</v>
      </c>
      <c r="F27" s="30" t="n">
        <f aca="false">I26</f>
        <v>0</v>
      </c>
      <c r="G27" s="30" t="n">
        <f aca="false">F27*Inputs!$K$9/12</f>
        <v>0</v>
      </c>
      <c r="H27" s="30" t="n">
        <f aca="false">IF(F27&gt;0,MIN(Inputs!$L$9,F27+G27),0)+MIN(AA27,MAX(F27+G27-(IF(F27&gt;0,MIN(Inputs!$L$9,F27+G27),0)),0))</f>
        <v>0</v>
      </c>
      <c r="I27" s="31" t="n">
        <f aca="false">MAX(F27+G27-H27,0)</f>
        <v>0</v>
      </c>
      <c r="J27" s="30" t="n">
        <f aca="false">M26</f>
        <v>258.614409120134</v>
      </c>
      <c r="K27" s="30" t="n">
        <f aca="false">J27*Inputs!$K$10/12</f>
        <v>3.01716810640156</v>
      </c>
      <c r="L27" s="30" t="n">
        <f aca="false">IF(J27&gt;0,MIN(Inputs!$L$10,J27+K27),0)+MIN(AB27,MAX(J27+K27-(IF(J27&gt;0,MIN(Inputs!$L$10,J27+K27),0)),0))</f>
        <v>261.631577226535</v>
      </c>
      <c r="M27" s="31" t="n">
        <f aca="false">MAX(J27+K27-L27,0)</f>
        <v>0</v>
      </c>
      <c r="N27" s="30" t="n">
        <f aca="false">Q26</f>
        <v>6131.47287340204</v>
      </c>
      <c r="O27" s="30" t="n">
        <f aca="false">N27*Inputs!$K$11/12</f>
        <v>35.2559690220617</v>
      </c>
      <c r="P27" s="30" t="n">
        <f aca="false">IF(N27&gt;0,MIN(Inputs!$L$11,N27+O27),0)+MIN(AC27,MAX(N27+O27-(IF(N27&gt;0,MIN(Inputs!$L$11,N27+O27),0)),0))</f>
        <v>498.368422773465</v>
      </c>
      <c r="Q27" s="31" t="n">
        <f aca="false">MAX(N27+O27-P27,0)</f>
        <v>5668.36041965063</v>
      </c>
      <c r="R27" s="30" t="n">
        <f aca="false">U26</f>
        <v>14738.4176396786</v>
      </c>
      <c r="S27" s="30" t="n">
        <f aca="false">R27*Inputs!$K$12/12</f>
        <v>55.2690661487947</v>
      </c>
      <c r="T27" s="30" t="n">
        <f aca="false">IF(R27&gt;0,MIN(Inputs!$L$12,R27+S27),0)+MIN(AD27,MAX(R27+S27-(IF(R27&gt;0,MIN(Inputs!$L$12,R27+S27),0)),0))</f>
        <v>210</v>
      </c>
      <c r="U27" s="31" t="n">
        <f aca="false">MAX(R27+S27-T27,0)</f>
        <v>14583.6867058274</v>
      </c>
      <c r="V27" s="30" t="n">
        <f aca="false">Y26</f>
        <v>0</v>
      </c>
      <c r="W27" s="30" t="n">
        <f aca="false">V27*Inputs!$K$13/12</f>
        <v>0</v>
      </c>
      <c r="X27" s="30" t="n">
        <f aca="false">IF(V27&gt;0,MIN(Inputs!$L$13,V27+W27),0)+MIN(AE27,MAX(V27+W27-(IF(V27&gt;0,MIN(Inputs!$L$13,V27+W27),0)),0))</f>
        <v>0</v>
      </c>
      <c r="Y27" s="31" t="n">
        <f aca="false">MAX(V27+W27-X27,0)</f>
        <v>0</v>
      </c>
      <c r="Z27" s="32" t="n">
        <f aca="false">Inputs!$B$4+IF(B27=0,Inputs!$L$8,0)+IF(F27=0,Inputs!$L$9,0)+IF(J27=0,Inputs!$L$10,0)+IF(N27=0,Inputs!$L$11,0)+IF(R27=0,Inputs!$L$12,0)+IF(V27=0,Inputs!$L$13,0)</f>
        <v>350</v>
      </c>
      <c r="AA27" s="32" t="n">
        <f aca="false">Z27-MIN(Z27,MAX(B27+C27-(IF(B27&gt;0,MIN(Inputs!$L$8,B27+C27),0)),0))</f>
        <v>350</v>
      </c>
      <c r="AB27" s="32" t="n">
        <f aca="false">AA27-MIN(AA27,MAX(F27+G27-(IF(F27&gt;0,MIN(Inputs!$L$9,F27+G27),0)),0))</f>
        <v>350</v>
      </c>
      <c r="AC27" s="32" t="n">
        <f aca="false">AB27-MIN(AB27,MAX(J27+K27-(IF(J27&gt;0,MIN(Inputs!$L$10,J27+K27),0)),0))</f>
        <v>178.368422773465</v>
      </c>
      <c r="AD27" s="32" t="n">
        <f aca="false">AC27-MIN(AC27,MAX(N27+O27-(IF(N27&gt;0,MIN(Inputs!$L$11,N27+O27),0)),0))</f>
        <v>0</v>
      </c>
      <c r="AE27" s="32" t="n">
        <f aca="false">AD27-MIN(AD27,MAX(R27+S27-(IF(R27&gt;0,MIN(Inputs!$L$12,R27+S27),0)),0))</f>
        <v>0</v>
      </c>
      <c r="AF27" s="32" t="n">
        <f aca="false">AE27-MIN(AE27,MAX(V27+W27-(IF(V27&gt;0,MIN(Inputs!$L$13,V27+W27),0)),0))</f>
        <v>0</v>
      </c>
      <c r="AG27" s="31" t="n">
        <f aca="false">(B27+C27-E27)+(F27+G27-I27)+(J27+K27-M27)+(N27+O27-Q27)+(R27+S27-U27)+(V27+W27-Y27)</f>
        <v>970</v>
      </c>
      <c r="AH27" s="31" t="n">
        <f aca="false">E27+I27+M27+Q27+U27+Y27</f>
        <v>20252.047125478</v>
      </c>
      <c r="AI27" s="31" t="n">
        <f aca="false">C27+G27+K27+O27+S27+W27</f>
        <v>93.542203277258</v>
      </c>
    </row>
    <row r="28" customFormat="false" ht="15" hidden="false" customHeight="false" outlineLevel="0" collapsed="false">
      <c r="A28" s="29" t="n">
        <v>24</v>
      </c>
      <c r="B28" s="30" t="n">
        <f aca="false">E27</f>
        <v>0</v>
      </c>
      <c r="C28" s="30" t="n">
        <f aca="false">B28*Inputs!$K$8/12</f>
        <v>0</v>
      </c>
      <c r="D28" s="30" t="n">
        <f aca="false">IF(B28&gt;0,MIN(Inputs!$L$8,B28+C28),0)+MIN(Z28,MAX(B28+C28-(IF(B28&gt;0,MIN(Inputs!$L$8,B28+C28),0)),0))</f>
        <v>0</v>
      </c>
      <c r="E28" s="31" t="n">
        <f aca="false">MAX(B28+C28-D28,0)</f>
        <v>0</v>
      </c>
      <c r="F28" s="30" t="n">
        <f aca="false">I27</f>
        <v>0</v>
      </c>
      <c r="G28" s="30" t="n">
        <f aca="false">F28*Inputs!$K$9/12</f>
        <v>0</v>
      </c>
      <c r="H28" s="30" t="n">
        <f aca="false">IF(F28&gt;0,MIN(Inputs!$L$9,F28+G28),0)+MIN(AA28,MAX(F28+G28-(IF(F28&gt;0,MIN(Inputs!$L$9,F28+G28),0)),0))</f>
        <v>0</v>
      </c>
      <c r="I28" s="31" t="n">
        <f aca="false">MAX(F28+G28-H28,0)</f>
        <v>0</v>
      </c>
      <c r="J28" s="30" t="n">
        <f aca="false">M27</f>
        <v>0</v>
      </c>
      <c r="K28" s="30" t="n">
        <f aca="false">J28*Inputs!$K$10/12</f>
        <v>0</v>
      </c>
      <c r="L28" s="30" t="n">
        <f aca="false">IF(J28&gt;0,MIN(Inputs!$L$10,J28+K28),0)+MIN(AB28,MAX(J28+K28-(IF(J28&gt;0,MIN(Inputs!$L$10,J28+K28),0)),0))</f>
        <v>0</v>
      </c>
      <c r="M28" s="31" t="n">
        <f aca="false">MAX(J28+K28-L28,0)</f>
        <v>0</v>
      </c>
      <c r="N28" s="30" t="n">
        <f aca="false">Q27</f>
        <v>5668.36041965063</v>
      </c>
      <c r="O28" s="30" t="n">
        <f aca="false">N28*Inputs!$K$11/12</f>
        <v>32.5930724129911</v>
      </c>
      <c r="P28" s="30" t="n">
        <f aca="false">IF(N28&gt;0,MIN(Inputs!$L$11,N28+O28),0)+MIN(AC28,MAX(N28+O28-(IF(N28&gt;0,MIN(Inputs!$L$11,N28+O28),0)),0))</f>
        <v>760</v>
      </c>
      <c r="Q28" s="31" t="n">
        <f aca="false">MAX(N28+O28-P28,0)</f>
        <v>4940.95349206362</v>
      </c>
      <c r="R28" s="30" t="n">
        <f aca="false">U27</f>
        <v>14583.6867058274</v>
      </c>
      <c r="S28" s="30" t="n">
        <f aca="false">R28*Inputs!$K$12/12</f>
        <v>54.6888251468527</v>
      </c>
      <c r="T28" s="30" t="n">
        <f aca="false">IF(R28&gt;0,MIN(Inputs!$L$12,R28+S28),0)+MIN(AD28,MAX(R28+S28-(IF(R28&gt;0,MIN(Inputs!$L$12,R28+S28),0)),0))</f>
        <v>210</v>
      </c>
      <c r="U28" s="31" t="n">
        <f aca="false">MAX(R28+S28-T28,0)</f>
        <v>14428.3755309742</v>
      </c>
      <c r="V28" s="30" t="n">
        <f aca="false">Y27</f>
        <v>0</v>
      </c>
      <c r="W28" s="30" t="n">
        <f aca="false">V28*Inputs!$K$13/12</f>
        <v>0</v>
      </c>
      <c r="X28" s="30" t="n">
        <f aca="false">IF(V28&gt;0,MIN(Inputs!$L$13,V28+W28),0)+MIN(AE28,MAX(V28+W28-(IF(V28&gt;0,MIN(Inputs!$L$13,V28+W28),0)),0))</f>
        <v>0</v>
      </c>
      <c r="Y28" s="31" t="n">
        <f aca="false">MAX(V28+W28-X28,0)</f>
        <v>0</v>
      </c>
      <c r="Z28" s="32" t="n">
        <f aca="false">Inputs!$B$4+IF(B28=0,Inputs!$L$8,0)+IF(F28=0,Inputs!$L$9,0)+IF(J28=0,Inputs!$L$10,0)+IF(N28=0,Inputs!$L$11,0)+IF(R28=0,Inputs!$L$12,0)+IF(V28=0,Inputs!$L$13,0)</f>
        <v>440</v>
      </c>
      <c r="AA28" s="32" t="n">
        <f aca="false">Z28-MIN(Z28,MAX(B28+C28-(IF(B28&gt;0,MIN(Inputs!$L$8,B28+C28),0)),0))</f>
        <v>440</v>
      </c>
      <c r="AB28" s="32" t="n">
        <f aca="false">AA28-MIN(AA28,MAX(F28+G28-(IF(F28&gt;0,MIN(Inputs!$L$9,F28+G28),0)),0))</f>
        <v>440</v>
      </c>
      <c r="AC28" s="32" t="n">
        <f aca="false">AB28-MIN(AB28,MAX(J28+K28-(IF(J28&gt;0,MIN(Inputs!$L$10,J28+K28),0)),0))</f>
        <v>440</v>
      </c>
      <c r="AD28" s="32" t="n">
        <f aca="false">AC28-MIN(AC28,MAX(N28+O28-(IF(N28&gt;0,MIN(Inputs!$L$11,N28+O28),0)),0))</f>
        <v>0</v>
      </c>
      <c r="AE28" s="32" t="n">
        <f aca="false">AD28-MIN(AD28,MAX(R28+S28-(IF(R28&gt;0,MIN(Inputs!$L$12,R28+S28),0)),0))</f>
        <v>0</v>
      </c>
      <c r="AF28" s="32" t="n">
        <f aca="false">AE28-MIN(AE28,MAX(V28+W28-(IF(V28&gt;0,MIN(Inputs!$L$13,V28+W28),0)),0))</f>
        <v>0</v>
      </c>
      <c r="AG28" s="31" t="n">
        <f aca="false">(B28+C28-E28)+(F28+G28-I28)+(J28+K28-M28)+(N28+O28-Q28)+(R28+S28-U28)+(V28+W28-Y28)</f>
        <v>970</v>
      </c>
      <c r="AH28" s="31" t="n">
        <f aca="false">E28+I28+M28+Q28+U28+Y28</f>
        <v>19369.3290230379</v>
      </c>
      <c r="AI28" s="31" t="n">
        <f aca="false">C28+G28+K28+O28+S28+W28</f>
        <v>87.2818975598438</v>
      </c>
    </row>
    <row r="29" customFormat="false" ht="15" hidden="false" customHeight="false" outlineLevel="0" collapsed="false">
      <c r="A29" s="29" t="n">
        <v>25</v>
      </c>
      <c r="B29" s="30" t="n">
        <f aca="false">E28</f>
        <v>0</v>
      </c>
      <c r="C29" s="30" t="n">
        <f aca="false">B29*Inputs!$K$8/12</f>
        <v>0</v>
      </c>
      <c r="D29" s="30" t="n">
        <f aca="false">IF(B29&gt;0,MIN(Inputs!$L$8,B29+C29),0)+MIN(Z29,MAX(B29+C29-(IF(B29&gt;0,MIN(Inputs!$L$8,B29+C29),0)),0))</f>
        <v>0</v>
      </c>
      <c r="E29" s="31" t="n">
        <f aca="false">MAX(B29+C29-D29,0)</f>
        <v>0</v>
      </c>
      <c r="F29" s="30" t="n">
        <f aca="false">I28</f>
        <v>0</v>
      </c>
      <c r="G29" s="30" t="n">
        <f aca="false">F29*Inputs!$K$9/12</f>
        <v>0</v>
      </c>
      <c r="H29" s="30" t="n">
        <f aca="false">IF(F29&gt;0,MIN(Inputs!$L$9,F29+G29),0)+MIN(AA29,MAX(F29+G29-(IF(F29&gt;0,MIN(Inputs!$L$9,F29+G29),0)),0))</f>
        <v>0</v>
      </c>
      <c r="I29" s="31" t="n">
        <f aca="false">MAX(F29+G29-H29,0)</f>
        <v>0</v>
      </c>
      <c r="J29" s="30" t="n">
        <f aca="false">M28</f>
        <v>0</v>
      </c>
      <c r="K29" s="30" t="n">
        <f aca="false">J29*Inputs!$K$10/12</f>
        <v>0</v>
      </c>
      <c r="L29" s="30" t="n">
        <f aca="false">IF(J29&gt;0,MIN(Inputs!$L$10,J29+K29),0)+MIN(AB29,MAX(J29+K29-(IF(J29&gt;0,MIN(Inputs!$L$10,J29+K29),0)),0))</f>
        <v>0</v>
      </c>
      <c r="M29" s="31" t="n">
        <f aca="false">MAX(J29+K29-L29,0)</f>
        <v>0</v>
      </c>
      <c r="N29" s="30" t="n">
        <f aca="false">Q28</f>
        <v>4940.95349206362</v>
      </c>
      <c r="O29" s="30" t="n">
        <f aca="false">N29*Inputs!$K$11/12</f>
        <v>28.4104825793658</v>
      </c>
      <c r="P29" s="30" t="n">
        <f aca="false">IF(N29&gt;0,MIN(Inputs!$L$11,N29+O29),0)+MIN(AC29,MAX(N29+O29-(IF(N29&gt;0,MIN(Inputs!$L$11,N29+O29),0)),0))</f>
        <v>760</v>
      </c>
      <c r="Q29" s="31" t="n">
        <f aca="false">MAX(N29+O29-P29,0)</f>
        <v>4209.36397464299</v>
      </c>
      <c r="R29" s="30" t="n">
        <f aca="false">U28</f>
        <v>14428.3755309742</v>
      </c>
      <c r="S29" s="30" t="n">
        <f aca="false">R29*Inputs!$K$12/12</f>
        <v>54.1064082411534</v>
      </c>
      <c r="T29" s="30" t="n">
        <f aca="false">IF(R29&gt;0,MIN(Inputs!$L$12,R29+S29),0)+MIN(AD29,MAX(R29+S29-(IF(R29&gt;0,MIN(Inputs!$L$12,R29+S29),0)),0))</f>
        <v>210</v>
      </c>
      <c r="U29" s="31" t="n">
        <f aca="false">MAX(R29+S29-T29,0)</f>
        <v>14272.4819392154</v>
      </c>
      <c r="V29" s="30" t="n">
        <f aca="false">Y28</f>
        <v>0</v>
      </c>
      <c r="W29" s="30" t="n">
        <f aca="false">V29*Inputs!$K$13/12</f>
        <v>0</v>
      </c>
      <c r="X29" s="30" t="n">
        <f aca="false">IF(V29&gt;0,MIN(Inputs!$L$13,V29+W29),0)+MIN(AE29,MAX(V29+W29-(IF(V29&gt;0,MIN(Inputs!$L$13,V29+W29),0)),0))</f>
        <v>0</v>
      </c>
      <c r="Y29" s="31" t="n">
        <f aca="false">MAX(V29+W29-X29,0)</f>
        <v>0</v>
      </c>
      <c r="Z29" s="32" t="n">
        <f aca="false">Inputs!$B$4+IF(B29=0,Inputs!$L$8,0)+IF(F29=0,Inputs!$L$9,0)+IF(J29=0,Inputs!$L$10,0)+IF(N29=0,Inputs!$L$11,0)+IF(R29=0,Inputs!$L$12,0)+IF(V29=0,Inputs!$L$13,0)</f>
        <v>440</v>
      </c>
      <c r="AA29" s="32" t="n">
        <f aca="false">Z29-MIN(Z29,MAX(B29+C29-(IF(B29&gt;0,MIN(Inputs!$L$8,B29+C29),0)),0))</f>
        <v>440</v>
      </c>
      <c r="AB29" s="32" t="n">
        <f aca="false">AA29-MIN(AA29,MAX(F29+G29-(IF(F29&gt;0,MIN(Inputs!$L$9,F29+G29),0)),0))</f>
        <v>440</v>
      </c>
      <c r="AC29" s="32" t="n">
        <f aca="false">AB29-MIN(AB29,MAX(J29+K29-(IF(J29&gt;0,MIN(Inputs!$L$10,J29+K29),0)),0))</f>
        <v>440</v>
      </c>
      <c r="AD29" s="32" t="n">
        <f aca="false">AC29-MIN(AC29,MAX(N29+O29-(IF(N29&gt;0,MIN(Inputs!$L$11,N29+O29),0)),0))</f>
        <v>0</v>
      </c>
      <c r="AE29" s="32" t="n">
        <f aca="false">AD29-MIN(AD29,MAX(R29+S29-(IF(R29&gt;0,MIN(Inputs!$L$12,R29+S29),0)),0))</f>
        <v>0</v>
      </c>
      <c r="AF29" s="32" t="n">
        <f aca="false">AE29-MIN(AE29,MAX(V29+W29-(IF(V29&gt;0,MIN(Inputs!$L$13,V29+W29),0)),0))</f>
        <v>0</v>
      </c>
      <c r="AG29" s="31" t="n">
        <f aca="false">(B29+C29-E29)+(F29+G29-I29)+(J29+K29-M29)+(N29+O29-Q29)+(R29+S29-U29)+(V29+W29-Y29)</f>
        <v>970</v>
      </c>
      <c r="AH29" s="31" t="n">
        <f aca="false">E29+I29+M29+Q29+U29+Y29</f>
        <v>18481.8459138584</v>
      </c>
      <c r="AI29" s="31" t="n">
        <f aca="false">C29+G29+K29+O29+S29+W29</f>
        <v>82.5168908205192</v>
      </c>
    </row>
    <row r="30" customFormat="false" ht="15" hidden="false" customHeight="false" outlineLevel="0" collapsed="false">
      <c r="A30" s="29" t="n">
        <v>26</v>
      </c>
      <c r="B30" s="30" t="n">
        <f aca="false">E29</f>
        <v>0</v>
      </c>
      <c r="C30" s="30" t="n">
        <f aca="false">B30*Inputs!$K$8/12</f>
        <v>0</v>
      </c>
      <c r="D30" s="30" t="n">
        <f aca="false">IF(B30&gt;0,MIN(Inputs!$L$8,B30+C30),0)+MIN(Z30,MAX(B30+C30-(IF(B30&gt;0,MIN(Inputs!$L$8,B30+C30),0)),0))</f>
        <v>0</v>
      </c>
      <c r="E30" s="31" t="n">
        <f aca="false">MAX(B30+C30-D30,0)</f>
        <v>0</v>
      </c>
      <c r="F30" s="30" t="n">
        <f aca="false">I29</f>
        <v>0</v>
      </c>
      <c r="G30" s="30" t="n">
        <f aca="false">F30*Inputs!$K$9/12</f>
        <v>0</v>
      </c>
      <c r="H30" s="30" t="n">
        <f aca="false">IF(F30&gt;0,MIN(Inputs!$L$9,F30+G30),0)+MIN(AA30,MAX(F30+G30-(IF(F30&gt;0,MIN(Inputs!$L$9,F30+G30),0)),0))</f>
        <v>0</v>
      </c>
      <c r="I30" s="31" t="n">
        <f aca="false">MAX(F30+G30-H30,0)</f>
        <v>0</v>
      </c>
      <c r="J30" s="30" t="n">
        <f aca="false">M29</f>
        <v>0</v>
      </c>
      <c r="K30" s="30" t="n">
        <f aca="false">J30*Inputs!$K$10/12</f>
        <v>0</v>
      </c>
      <c r="L30" s="30" t="n">
        <f aca="false">IF(J30&gt;0,MIN(Inputs!$L$10,J30+K30),0)+MIN(AB30,MAX(J30+K30-(IF(J30&gt;0,MIN(Inputs!$L$10,J30+K30),0)),0))</f>
        <v>0</v>
      </c>
      <c r="M30" s="31" t="n">
        <f aca="false">MAX(J30+K30-L30,0)</f>
        <v>0</v>
      </c>
      <c r="N30" s="30" t="n">
        <f aca="false">Q29</f>
        <v>4209.36397464299</v>
      </c>
      <c r="O30" s="30" t="n">
        <f aca="false">N30*Inputs!$K$11/12</f>
        <v>24.2038428541972</v>
      </c>
      <c r="P30" s="30" t="n">
        <f aca="false">IF(N30&gt;0,MIN(Inputs!$L$11,N30+O30),0)+MIN(AC30,MAX(N30+O30-(IF(N30&gt;0,MIN(Inputs!$L$11,N30+O30),0)),0))</f>
        <v>760</v>
      </c>
      <c r="Q30" s="31" t="n">
        <f aca="false">MAX(N30+O30-P30,0)</f>
        <v>3473.56781749719</v>
      </c>
      <c r="R30" s="30" t="n">
        <f aca="false">U29</f>
        <v>14272.4819392154</v>
      </c>
      <c r="S30" s="30" t="n">
        <f aca="false">R30*Inputs!$K$12/12</f>
        <v>53.5218072720577</v>
      </c>
      <c r="T30" s="30" t="n">
        <f aca="false">IF(R30&gt;0,MIN(Inputs!$L$12,R30+S30),0)+MIN(AD30,MAX(R30+S30-(IF(R30&gt;0,MIN(Inputs!$L$12,R30+S30),0)),0))</f>
        <v>210</v>
      </c>
      <c r="U30" s="31" t="n">
        <f aca="false">MAX(R30+S30-T30,0)</f>
        <v>14116.0037464874</v>
      </c>
      <c r="V30" s="30" t="n">
        <f aca="false">Y29</f>
        <v>0</v>
      </c>
      <c r="W30" s="30" t="n">
        <f aca="false">V30*Inputs!$K$13/12</f>
        <v>0</v>
      </c>
      <c r="X30" s="30" t="n">
        <f aca="false">IF(V30&gt;0,MIN(Inputs!$L$13,V30+W30),0)+MIN(AE30,MAX(V30+W30-(IF(V30&gt;0,MIN(Inputs!$L$13,V30+W30),0)),0))</f>
        <v>0</v>
      </c>
      <c r="Y30" s="31" t="n">
        <f aca="false">MAX(V30+W30-X30,0)</f>
        <v>0</v>
      </c>
      <c r="Z30" s="32" t="n">
        <f aca="false">Inputs!$B$4+IF(B30=0,Inputs!$L$8,0)+IF(F30=0,Inputs!$L$9,0)+IF(J30=0,Inputs!$L$10,0)+IF(N30=0,Inputs!$L$11,0)+IF(R30=0,Inputs!$L$12,0)+IF(V30=0,Inputs!$L$13,0)</f>
        <v>440</v>
      </c>
      <c r="AA30" s="32" t="n">
        <f aca="false">Z30-MIN(Z30,MAX(B30+C30-(IF(B30&gt;0,MIN(Inputs!$L$8,B30+C30),0)),0))</f>
        <v>440</v>
      </c>
      <c r="AB30" s="32" t="n">
        <f aca="false">AA30-MIN(AA30,MAX(F30+G30-(IF(F30&gt;0,MIN(Inputs!$L$9,F30+G30),0)),0))</f>
        <v>440</v>
      </c>
      <c r="AC30" s="32" t="n">
        <f aca="false">AB30-MIN(AB30,MAX(J30+K30-(IF(J30&gt;0,MIN(Inputs!$L$10,J30+K30),0)),0))</f>
        <v>440</v>
      </c>
      <c r="AD30" s="32" t="n">
        <f aca="false">AC30-MIN(AC30,MAX(N30+O30-(IF(N30&gt;0,MIN(Inputs!$L$11,N30+O30),0)),0))</f>
        <v>0</v>
      </c>
      <c r="AE30" s="32" t="n">
        <f aca="false">AD30-MIN(AD30,MAX(R30+S30-(IF(R30&gt;0,MIN(Inputs!$L$12,R30+S30),0)),0))</f>
        <v>0</v>
      </c>
      <c r="AF30" s="32" t="n">
        <f aca="false">AE30-MIN(AE30,MAX(V30+W30-(IF(V30&gt;0,MIN(Inputs!$L$13,V30+W30),0)),0))</f>
        <v>0</v>
      </c>
      <c r="AG30" s="31" t="n">
        <f aca="false">(B30+C30-E30)+(F30+G30-I30)+(J30+K30-M30)+(N30+O30-Q30)+(R30+S30-U30)+(V30+W30-Y30)</f>
        <v>970</v>
      </c>
      <c r="AH30" s="31" t="n">
        <f aca="false">E30+I30+M30+Q30+U30+Y30</f>
        <v>17589.5715639846</v>
      </c>
      <c r="AI30" s="31" t="n">
        <f aca="false">C30+G30+K30+O30+S30+W30</f>
        <v>77.7256501262549</v>
      </c>
    </row>
    <row r="31" customFormat="false" ht="15" hidden="false" customHeight="false" outlineLevel="0" collapsed="false">
      <c r="A31" s="29" t="n">
        <v>27</v>
      </c>
      <c r="B31" s="30" t="n">
        <f aca="false">E30</f>
        <v>0</v>
      </c>
      <c r="C31" s="30" t="n">
        <f aca="false">B31*Inputs!$K$8/12</f>
        <v>0</v>
      </c>
      <c r="D31" s="30" t="n">
        <f aca="false">IF(B31&gt;0,MIN(Inputs!$L$8,B31+C31),0)+MIN(Z31,MAX(B31+C31-(IF(B31&gt;0,MIN(Inputs!$L$8,B31+C31),0)),0))</f>
        <v>0</v>
      </c>
      <c r="E31" s="31" t="n">
        <f aca="false">MAX(B31+C31-D31,0)</f>
        <v>0</v>
      </c>
      <c r="F31" s="30" t="n">
        <f aca="false">I30</f>
        <v>0</v>
      </c>
      <c r="G31" s="30" t="n">
        <f aca="false">F31*Inputs!$K$9/12</f>
        <v>0</v>
      </c>
      <c r="H31" s="30" t="n">
        <f aca="false">IF(F31&gt;0,MIN(Inputs!$L$9,F31+G31),0)+MIN(AA31,MAX(F31+G31-(IF(F31&gt;0,MIN(Inputs!$L$9,F31+G31),0)),0))</f>
        <v>0</v>
      </c>
      <c r="I31" s="31" t="n">
        <f aca="false">MAX(F31+G31-H31,0)</f>
        <v>0</v>
      </c>
      <c r="J31" s="30" t="n">
        <f aca="false">M30</f>
        <v>0</v>
      </c>
      <c r="K31" s="30" t="n">
        <f aca="false">J31*Inputs!$K$10/12</f>
        <v>0</v>
      </c>
      <c r="L31" s="30" t="n">
        <f aca="false">IF(J31&gt;0,MIN(Inputs!$L$10,J31+K31),0)+MIN(AB31,MAX(J31+K31-(IF(J31&gt;0,MIN(Inputs!$L$10,J31+K31),0)),0))</f>
        <v>0</v>
      </c>
      <c r="M31" s="31" t="n">
        <f aca="false">MAX(J31+K31-L31,0)</f>
        <v>0</v>
      </c>
      <c r="N31" s="30" t="n">
        <f aca="false">Q30</f>
        <v>3473.56781749719</v>
      </c>
      <c r="O31" s="30" t="n">
        <f aca="false">N31*Inputs!$K$11/12</f>
        <v>19.9730149506088</v>
      </c>
      <c r="P31" s="30" t="n">
        <f aca="false">IF(N31&gt;0,MIN(Inputs!$L$11,N31+O31),0)+MIN(AC31,MAX(N31+O31-(IF(N31&gt;0,MIN(Inputs!$L$11,N31+O31),0)),0))</f>
        <v>760</v>
      </c>
      <c r="Q31" s="31" t="n">
        <f aca="false">MAX(N31+O31-P31,0)</f>
        <v>2733.5408324478</v>
      </c>
      <c r="R31" s="30" t="n">
        <f aca="false">U30</f>
        <v>14116.0037464874</v>
      </c>
      <c r="S31" s="30" t="n">
        <f aca="false">R31*Inputs!$K$12/12</f>
        <v>52.9350140493279</v>
      </c>
      <c r="T31" s="30" t="n">
        <f aca="false">IF(R31&gt;0,MIN(Inputs!$L$12,R31+S31),0)+MIN(AD31,MAX(R31+S31-(IF(R31&gt;0,MIN(Inputs!$L$12,R31+S31),0)),0))</f>
        <v>210</v>
      </c>
      <c r="U31" s="31" t="n">
        <f aca="false">MAX(R31+S31-T31,0)</f>
        <v>13958.9387605368</v>
      </c>
      <c r="V31" s="30" t="n">
        <f aca="false">Y30</f>
        <v>0</v>
      </c>
      <c r="W31" s="30" t="n">
        <f aca="false">V31*Inputs!$K$13/12</f>
        <v>0</v>
      </c>
      <c r="X31" s="30" t="n">
        <f aca="false">IF(V31&gt;0,MIN(Inputs!$L$13,V31+W31),0)+MIN(AE31,MAX(V31+W31-(IF(V31&gt;0,MIN(Inputs!$L$13,V31+W31),0)),0))</f>
        <v>0</v>
      </c>
      <c r="Y31" s="31" t="n">
        <f aca="false">MAX(V31+W31-X31,0)</f>
        <v>0</v>
      </c>
      <c r="Z31" s="32" t="n">
        <f aca="false">Inputs!$B$4+IF(B31=0,Inputs!$L$8,0)+IF(F31=0,Inputs!$L$9,0)+IF(J31=0,Inputs!$L$10,0)+IF(N31=0,Inputs!$L$11,0)+IF(R31=0,Inputs!$L$12,0)+IF(V31=0,Inputs!$L$13,0)</f>
        <v>440</v>
      </c>
      <c r="AA31" s="32" t="n">
        <f aca="false">Z31-MIN(Z31,MAX(B31+C31-(IF(B31&gt;0,MIN(Inputs!$L$8,B31+C31),0)),0))</f>
        <v>440</v>
      </c>
      <c r="AB31" s="32" t="n">
        <f aca="false">AA31-MIN(AA31,MAX(F31+G31-(IF(F31&gt;0,MIN(Inputs!$L$9,F31+G31),0)),0))</f>
        <v>440</v>
      </c>
      <c r="AC31" s="32" t="n">
        <f aca="false">AB31-MIN(AB31,MAX(J31+K31-(IF(J31&gt;0,MIN(Inputs!$L$10,J31+K31),0)),0))</f>
        <v>440</v>
      </c>
      <c r="AD31" s="32" t="n">
        <f aca="false">AC31-MIN(AC31,MAX(N31+O31-(IF(N31&gt;0,MIN(Inputs!$L$11,N31+O31),0)),0))</f>
        <v>0</v>
      </c>
      <c r="AE31" s="32" t="n">
        <f aca="false">AD31-MIN(AD31,MAX(R31+S31-(IF(R31&gt;0,MIN(Inputs!$L$12,R31+S31),0)),0))</f>
        <v>0</v>
      </c>
      <c r="AF31" s="32" t="n">
        <f aca="false">AE31-MIN(AE31,MAX(V31+W31-(IF(V31&gt;0,MIN(Inputs!$L$13,V31+W31),0)),0))</f>
        <v>0</v>
      </c>
      <c r="AG31" s="31" t="n">
        <f aca="false">(B31+C31-E31)+(F31+G31-I31)+(J31+K31-M31)+(N31+O31-Q31)+(R31+S31-U31)+(V31+W31-Y31)</f>
        <v>970</v>
      </c>
      <c r="AH31" s="31" t="n">
        <f aca="false">E31+I31+M31+Q31+U31+Y31</f>
        <v>16692.4795929846</v>
      </c>
      <c r="AI31" s="31" t="n">
        <f aca="false">C31+G31+K31+O31+S31+W31</f>
        <v>72.9080289999367</v>
      </c>
    </row>
    <row r="32" customFormat="false" ht="15" hidden="false" customHeight="false" outlineLevel="0" collapsed="false">
      <c r="A32" s="29" t="n">
        <v>28</v>
      </c>
      <c r="B32" s="30" t="n">
        <f aca="false">E31</f>
        <v>0</v>
      </c>
      <c r="C32" s="30" t="n">
        <f aca="false">B32*Inputs!$K$8/12</f>
        <v>0</v>
      </c>
      <c r="D32" s="30" t="n">
        <f aca="false">IF(B32&gt;0,MIN(Inputs!$L$8,B32+C32),0)+MIN(Z32,MAX(B32+C32-(IF(B32&gt;0,MIN(Inputs!$L$8,B32+C32),0)),0))</f>
        <v>0</v>
      </c>
      <c r="E32" s="31" t="n">
        <f aca="false">MAX(B32+C32-D32,0)</f>
        <v>0</v>
      </c>
      <c r="F32" s="30" t="n">
        <f aca="false">I31</f>
        <v>0</v>
      </c>
      <c r="G32" s="30" t="n">
        <f aca="false">F32*Inputs!$K$9/12</f>
        <v>0</v>
      </c>
      <c r="H32" s="30" t="n">
        <f aca="false">IF(F32&gt;0,MIN(Inputs!$L$9,F32+G32),0)+MIN(AA32,MAX(F32+G32-(IF(F32&gt;0,MIN(Inputs!$L$9,F32+G32),0)),0))</f>
        <v>0</v>
      </c>
      <c r="I32" s="31" t="n">
        <f aca="false">MAX(F32+G32-H32,0)</f>
        <v>0</v>
      </c>
      <c r="J32" s="30" t="n">
        <f aca="false">M31</f>
        <v>0</v>
      </c>
      <c r="K32" s="30" t="n">
        <f aca="false">J32*Inputs!$K$10/12</f>
        <v>0</v>
      </c>
      <c r="L32" s="30" t="n">
        <f aca="false">IF(J32&gt;0,MIN(Inputs!$L$10,J32+K32),0)+MIN(AB32,MAX(J32+K32-(IF(J32&gt;0,MIN(Inputs!$L$10,J32+K32),0)),0))</f>
        <v>0</v>
      </c>
      <c r="M32" s="31" t="n">
        <f aca="false">MAX(J32+K32-L32,0)</f>
        <v>0</v>
      </c>
      <c r="N32" s="30" t="n">
        <f aca="false">Q31</f>
        <v>2733.5408324478</v>
      </c>
      <c r="O32" s="30" t="n">
        <f aca="false">N32*Inputs!$K$11/12</f>
        <v>15.7178597865748</v>
      </c>
      <c r="P32" s="30" t="n">
        <f aca="false">IF(N32&gt;0,MIN(Inputs!$L$11,N32+O32),0)+MIN(AC32,MAX(N32+O32-(IF(N32&gt;0,MIN(Inputs!$L$11,N32+O32),0)),0))</f>
        <v>760</v>
      </c>
      <c r="Q32" s="31" t="n">
        <f aca="false">MAX(N32+O32-P32,0)</f>
        <v>1989.25869223437</v>
      </c>
      <c r="R32" s="30" t="n">
        <f aca="false">U31</f>
        <v>13958.9387605368</v>
      </c>
      <c r="S32" s="30" t="n">
        <f aca="false">R32*Inputs!$K$12/12</f>
        <v>52.3460203520129</v>
      </c>
      <c r="T32" s="30" t="n">
        <f aca="false">IF(R32&gt;0,MIN(Inputs!$L$12,R32+S32),0)+MIN(AD32,MAX(R32+S32-(IF(R32&gt;0,MIN(Inputs!$L$12,R32+S32),0)),0))</f>
        <v>210</v>
      </c>
      <c r="U32" s="31" t="n">
        <f aca="false">MAX(R32+S32-T32,0)</f>
        <v>13801.2847808888</v>
      </c>
      <c r="V32" s="30" t="n">
        <f aca="false">Y31</f>
        <v>0</v>
      </c>
      <c r="W32" s="30" t="n">
        <f aca="false">V32*Inputs!$K$13/12</f>
        <v>0</v>
      </c>
      <c r="X32" s="30" t="n">
        <f aca="false">IF(V32&gt;0,MIN(Inputs!$L$13,V32+W32),0)+MIN(AE32,MAX(V32+W32-(IF(V32&gt;0,MIN(Inputs!$L$13,V32+W32),0)),0))</f>
        <v>0</v>
      </c>
      <c r="Y32" s="31" t="n">
        <f aca="false">MAX(V32+W32-X32,0)</f>
        <v>0</v>
      </c>
      <c r="Z32" s="32" t="n">
        <f aca="false">Inputs!$B$4+IF(B32=0,Inputs!$L$8,0)+IF(F32=0,Inputs!$L$9,0)+IF(J32=0,Inputs!$L$10,0)+IF(N32=0,Inputs!$L$11,0)+IF(R32=0,Inputs!$L$12,0)+IF(V32=0,Inputs!$L$13,0)</f>
        <v>440</v>
      </c>
      <c r="AA32" s="32" t="n">
        <f aca="false">Z32-MIN(Z32,MAX(B32+C32-(IF(B32&gt;0,MIN(Inputs!$L$8,B32+C32),0)),0))</f>
        <v>440</v>
      </c>
      <c r="AB32" s="32" t="n">
        <f aca="false">AA32-MIN(AA32,MAX(F32+G32-(IF(F32&gt;0,MIN(Inputs!$L$9,F32+G32),0)),0))</f>
        <v>440</v>
      </c>
      <c r="AC32" s="32" t="n">
        <f aca="false">AB32-MIN(AB32,MAX(J32+K32-(IF(J32&gt;0,MIN(Inputs!$L$10,J32+K32),0)),0))</f>
        <v>440</v>
      </c>
      <c r="AD32" s="32" t="n">
        <f aca="false">AC32-MIN(AC32,MAX(N32+O32-(IF(N32&gt;0,MIN(Inputs!$L$11,N32+O32),0)),0))</f>
        <v>0</v>
      </c>
      <c r="AE32" s="32" t="n">
        <f aca="false">AD32-MIN(AD32,MAX(R32+S32-(IF(R32&gt;0,MIN(Inputs!$L$12,R32+S32),0)),0))</f>
        <v>0</v>
      </c>
      <c r="AF32" s="32" t="n">
        <f aca="false">AE32-MIN(AE32,MAX(V32+W32-(IF(V32&gt;0,MIN(Inputs!$L$13,V32+W32),0)),0))</f>
        <v>0</v>
      </c>
      <c r="AG32" s="31" t="n">
        <f aca="false">(B32+C32-E32)+(F32+G32-I32)+(J32+K32-M32)+(N32+O32-Q32)+(R32+S32-U32)+(V32+W32-Y32)</f>
        <v>970</v>
      </c>
      <c r="AH32" s="31" t="n">
        <f aca="false">E32+I32+M32+Q32+U32+Y32</f>
        <v>15790.5434731232</v>
      </c>
      <c r="AI32" s="31" t="n">
        <f aca="false">C32+G32+K32+O32+S32+W32</f>
        <v>68.0638801385877</v>
      </c>
    </row>
    <row r="33" customFormat="false" ht="15" hidden="false" customHeight="false" outlineLevel="0" collapsed="false">
      <c r="A33" s="29" t="n">
        <v>29</v>
      </c>
      <c r="B33" s="30" t="n">
        <f aca="false">E32</f>
        <v>0</v>
      </c>
      <c r="C33" s="30" t="n">
        <f aca="false">B33*Inputs!$K$8/12</f>
        <v>0</v>
      </c>
      <c r="D33" s="30" t="n">
        <f aca="false">IF(B33&gt;0,MIN(Inputs!$L$8,B33+C33),0)+MIN(Z33,MAX(B33+C33-(IF(B33&gt;0,MIN(Inputs!$L$8,B33+C33),0)),0))</f>
        <v>0</v>
      </c>
      <c r="E33" s="31" t="n">
        <f aca="false">MAX(B33+C33-D33,0)</f>
        <v>0</v>
      </c>
      <c r="F33" s="30" t="n">
        <f aca="false">I32</f>
        <v>0</v>
      </c>
      <c r="G33" s="30" t="n">
        <f aca="false">F33*Inputs!$K$9/12</f>
        <v>0</v>
      </c>
      <c r="H33" s="30" t="n">
        <f aca="false">IF(F33&gt;0,MIN(Inputs!$L$9,F33+G33),0)+MIN(AA33,MAX(F33+G33-(IF(F33&gt;0,MIN(Inputs!$L$9,F33+G33),0)),0))</f>
        <v>0</v>
      </c>
      <c r="I33" s="31" t="n">
        <f aca="false">MAX(F33+G33-H33,0)</f>
        <v>0</v>
      </c>
      <c r="J33" s="30" t="n">
        <f aca="false">M32</f>
        <v>0</v>
      </c>
      <c r="K33" s="30" t="n">
        <f aca="false">J33*Inputs!$K$10/12</f>
        <v>0</v>
      </c>
      <c r="L33" s="30" t="n">
        <f aca="false">IF(J33&gt;0,MIN(Inputs!$L$10,J33+K33),0)+MIN(AB33,MAX(J33+K33-(IF(J33&gt;0,MIN(Inputs!$L$10,J33+K33),0)),0))</f>
        <v>0</v>
      </c>
      <c r="M33" s="31" t="n">
        <f aca="false">MAX(J33+K33-L33,0)</f>
        <v>0</v>
      </c>
      <c r="N33" s="30" t="n">
        <f aca="false">Q32</f>
        <v>1989.25869223437</v>
      </c>
      <c r="O33" s="30" t="n">
        <f aca="false">N33*Inputs!$K$11/12</f>
        <v>11.4382374803476</v>
      </c>
      <c r="P33" s="30" t="n">
        <f aca="false">IF(N33&gt;0,MIN(Inputs!$L$11,N33+O33),0)+MIN(AC33,MAX(N33+O33-(IF(N33&gt;0,MIN(Inputs!$L$11,N33+O33),0)),0))</f>
        <v>760</v>
      </c>
      <c r="Q33" s="31" t="n">
        <f aca="false">MAX(N33+O33-P33,0)</f>
        <v>1240.69692971472</v>
      </c>
      <c r="R33" s="30" t="n">
        <f aca="false">U32</f>
        <v>13801.2847808888</v>
      </c>
      <c r="S33" s="30" t="n">
        <f aca="false">R33*Inputs!$K$12/12</f>
        <v>51.754817928333</v>
      </c>
      <c r="T33" s="30" t="n">
        <f aca="false">IF(R33&gt;0,MIN(Inputs!$L$12,R33+S33),0)+MIN(AD33,MAX(R33+S33-(IF(R33&gt;0,MIN(Inputs!$L$12,R33+S33),0)),0))</f>
        <v>210</v>
      </c>
      <c r="U33" s="31" t="n">
        <f aca="false">MAX(R33+S33-T33,0)</f>
        <v>13643.0395988171</v>
      </c>
      <c r="V33" s="30" t="n">
        <f aca="false">Y32</f>
        <v>0</v>
      </c>
      <c r="W33" s="30" t="n">
        <f aca="false">V33*Inputs!$K$13/12</f>
        <v>0</v>
      </c>
      <c r="X33" s="30" t="n">
        <f aca="false">IF(V33&gt;0,MIN(Inputs!$L$13,V33+W33),0)+MIN(AE33,MAX(V33+W33-(IF(V33&gt;0,MIN(Inputs!$L$13,V33+W33),0)),0))</f>
        <v>0</v>
      </c>
      <c r="Y33" s="31" t="n">
        <f aca="false">MAX(V33+W33-X33,0)</f>
        <v>0</v>
      </c>
      <c r="Z33" s="32" t="n">
        <f aca="false">Inputs!$B$4+IF(B33=0,Inputs!$L$8,0)+IF(F33=0,Inputs!$L$9,0)+IF(J33=0,Inputs!$L$10,0)+IF(N33=0,Inputs!$L$11,0)+IF(R33=0,Inputs!$L$12,0)+IF(V33=0,Inputs!$L$13,0)</f>
        <v>440</v>
      </c>
      <c r="AA33" s="32" t="n">
        <f aca="false">Z33-MIN(Z33,MAX(B33+C33-(IF(B33&gt;0,MIN(Inputs!$L$8,B33+C33),0)),0))</f>
        <v>440</v>
      </c>
      <c r="AB33" s="32" t="n">
        <f aca="false">AA33-MIN(AA33,MAX(F33+G33-(IF(F33&gt;0,MIN(Inputs!$L$9,F33+G33),0)),0))</f>
        <v>440</v>
      </c>
      <c r="AC33" s="32" t="n">
        <f aca="false">AB33-MIN(AB33,MAX(J33+K33-(IF(J33&gt;0,MIN(Inputs!$L$10,J33+K33),0)),0))</f>
        <v>440</v>
      </c>
      <c r="AD33" s="32" t="n">
        <f aca="false">AC33-MIN(AC33,MAX(N33+O33-(IF(N33&gt;0,MIN(Inputs!$L$11,N33+O33),0)),0))</f>
        <v>0</v>
      </c>
      <c r="AE33" s="32" t="n">
        <f aca="false">AD33-MIN(AD33,MAX(R33+S33-(IF(R33&gt;0,MIN(Inputs!$L$12,R33+S33),0)),0))</f>
        <v>0</v>
      </c>
      <c r="AF33" s="32" t="n">
        <f aca="false">AE33-MIN(AE33,MAX(V33+W33-(IF(V33&gt;0,MIN(Inputs!$L$13,V33+W33),0)),0))</f>
        <v>0</v>
      </c>
      <c r="AG33" s="31" t="n">
        <f aca="false">(B33+C33-E33)+(F33+G33-I33)+(J33+K33-M33)+(N33+O33-Q33)+(R33+S33-U33)+(V33+W33-Y33)</f>
        <v>970</v>
      </c>
      <c r="AH33" s="31" t="n">
        <f aca="false">E33+I33+M33+Q33+U33+Y33</f>
        <v>14883.7365285318</v>
      </c>
      <c r="AI33" s="31" t="n">
        <f aca="false">C33+G33+K33+O33+S33+W33</f>
        <v>63.1930554086806</v>
      </c>
    </row>
    <row r="34" customFormat="false" ht="15" hidden="false" customHeight="false" outlineLevel="0" collapsed="false">
      <c r="A34" s="29" t="n">
        <v>30</v>
      </c>
      <c r="B34" s="30" t="n">
        <f aca="false">E33</f>
        <v>0</v>
      </c>
      <c r="C34" s="30" t="n">
        <f aca="false">B34*Inputs!$K$8/12</f>
        <v>0</v>
      </c>
      <c r="D34" s="30" t="n">
        <f aca="false">IF(B34&gt;0,MIN(Inputs!$L$8,B34+C34),0)+MIN(Z34,MAX(B34+C34-(IF(B34&gt;0,MIN(Inputs!$L$8,B34+C34),0)),0))</f>
        <v>0</v>
      </c>
      <c r="E34" s="31" t="n">
        <f aca="false">MAX(B34+C34-D34,0)</f>
        <v>0</v>
      </c>
      <c r="F34" s="30" t="n">
        <f aca="false">I33</f>
        <v>0</v>
      </c>
      <c r="G34" s="30" t="n">
        <f aca="false">F34*Inputs!$K$9/12</f>
        <v>0</v>
      </c>
      <c r="H34" s="30" t="n">
        <f aca="false">IF(F34&gt;0,MIN(Inputs!$L$9,F34+G34),0)+MIN(AA34,MAX(F34+G34-(IF(F34&gt;0,MIN(Inputs!$L$9,F34+G34),0)),0))</f>
        <v>0</v>
      </c>
      <c r="I34" s="31" t="n">
        <f aca="false">MAX(F34+G34-H34,0)</f>
        <v>0</v>
      </c>
      <c r="J34" s="30" t="n">
        <f aca="false">M33</f>
        <v>0</v>
      </c>
      <c r="K34" s="30" t="n">
        <f aca="false">J34*Inputs!$K$10/12</f>
        <v>0</v>
      </c>
      <c r="L34" s="30" t="n">
        <f aca="false">IF(J34&gt;0,MIN(Inputs!$L$10,J34+K34),0)+MIN(AB34,MAX(J34+K34-(IF(J34&gt;0,MIN(Inputs!$L$10,J34+K34),0)),0))</f>
        <v>0</v>
      </c>
      <c r="M34" s="31" t="n">
        <f aca="false">MAX(J34+K34-L34,0)</f>
        <v>0</v>
      </c>
      <c r="N34" s="30" t="n">
        <f aca="false">Q33</f>
        <v>1240.69692971472</v>
      </c>
      <c r="O34" s="30" t="n">
        <f aca="false">N34*Inputs!$K$11/12</f>
        <v>7.13400734585963</v>
      </c>
      <c r="P34" s="30" t="n">
        <f aca="false">IF(N34&gt;0,MIN(Inputs!$L$11,N34+O34),0)+MIN(AC34,MAX(N34+O34-(IF(N34&gt;0,MIN(Inputs!$L$11,N34+O34),0)),0))</f>
        <v>760</v>
      </c>
      <c r="Q34" s="31" t="n">
        <f aca="false">MAX(N34+O34-P34,0)</f>
        <v>487.830937060578</v>
      </c>
      <c r="R34" s="30" t="n">
        <f aca="false">U33</f>
        <v>13643.0395988171</v>
      </c>
      <c r="S34" s="30" t="n">
        <f aca="false">R34*Inputs!$K$12/12</f>
        <v>51.1613984955642</v>
      </c>
      <c r="T34" s="30" t="n">
        <f aca="false">IF(R34&gt;0,MIN(Inputs!$L$12,R34+S34),0)+MIN(AD34,MAX(R34+S34-(IF(R34&gt;0,MIN(Inputs!$L$12,R34+S34),0)),0))</f>
        <v>210</v>
      </c>
      <c r="U34" s="31" t="n">
        <f aca="false">MAX(R34+S34-T34,0)</f>
        <v>13484.2009973127</v>
      </c>
      <c r="V34" s="30" t="n">
        <f aca="false">Y33</f>
        <v>0</v>
      </c>
      <c r="W34" s="30" t="n">
        <f aca="false">V34*Inputs!$K$13/12</f>
        <v>0</v>
      </c>
      <c r="X34" s="30" t="n">
        <f aca="false">IF(V34&gt;0,MIN(Inputs!$L$13,V34+W34),0)+MIN(AE34,MAX(V34+W34-(IF(V34&gt;0,MIN(Inputs!$L$13,V34+W34),0)),0))</f>
        <v>0</v>
      </c>
      <c r="Y34" s="31" t="n">
        <f aca="false">MAX(V34+W34-X34,0)</f>
        <v>0</v>
      </c>
      <c r="Z34" s="32" t="n">
        <f aca="false">Inputs!$B$4+IF(B34=0,Inputs!$L$8,0)+IF(F34=0,Inputs!$L$9,0)+IF(J34=0,Inputs!$L$10,0)+IF(N34=0,Inputs!$L$11,0)+IF(R34=0,Inputs!$L$12,0)+IF(V34=0,Inputs!$L$13,0)</f>
        <v>440</v>
      </c>
      <c r="AA34" s="32" t="n">
        <f aca="false">Z34-MIN(Z34,MAX(B34+C34-(IF(B34&gt;0,MIN(Inputs!$L$8,B34+C34),0)),0))</f>
        <v>440</v>
      </c>
      <c r="AB34" s="32" t="n">
        <f aca="false">AA34-MIN(AA34,MAX(F34+G34-(IF(F34&gt;0,MIN(Inputs!$L$9,F34+G34),0)),0))</f>
        <v>440</v>
      </c>
      <c r="AC34" s="32" t="n">
        <f aca="false">AB34-MIN(AB34,MAX(J34+K34-(IF(J34&gt;0,MIN(Inputs!$L$10,J34+K34),0)),0))</f>
        <v>440</v>
      </c>
      <c r="AD34" s="32" t="n">
        <f aca="false">AC34-MIN(AC34,MAX(N34+O34-(IF(N34&gt;0,MIN(Inputs!$L$11,N34+O34),0)),0))</f>
        <v>0</v>
      </c>
      <c r="AE34" s="32" t="n">
        <f aca="false">AD34-MIN(AD34,MAX(R34+S34-(IF(R34&gt;0,MIN(Inputs!$L$12,R34+S34),0)),0))</f>
        <v>0</v>
      </c>
      <c r="AF34" s="32" t="n">
        <f aca="false">AE34-MIN(AE34,MAX(V34+W34-(IF(V34&gt;0,MIN(Inputs!$L$13,V34+W34),0)),0))</f>
        <v>0</v>
      </c>
      <c r="AG34" s="31" t="n">
        <f aca="false">(B34+C34-E34)+(F34+G34-I34)+(J34+K34-M34)+(N34+O34-Q34)+(R34+S34-U34)+(V34+W34-Y34)</f>
        <v>970</v>
      </c>
      <c r="AH34" s="31" t="n">
        <f aca="false">E34+I34+M34+Q34+U34+Y34</f>
        <v>13972.0319343733</v>
      </c>
      <c r="AI34" s="31" t="n">
        <f aca="false">C34+G34+K34+O34+S34+W34</f>
        <v>58.2954058414238</v>
      </c>
    </row>
    <row r="35" customFormat="false" ht="15" hidden="false" customHeight="false" outlineLevel="0" collapsed="false">
      <c r="A35" s="29" t="n">
        <v>31</v>
      </c>
      <c r="B35" s="30" t="n">
        <f aca="false">E34</f>
        <v>0</v>
      </c>
      <c r="C35" s="30" t="n">
        <f aca="false">B35*Inputs!$K$8/12</f>
        <v>0</v>
      </c>
      <c r="D35" s="30" t="n">
        <f aca="false">IF(B35&gt;0,MIN(Inputs!$L$8,B35+C35),0)+MIN(Z35,MAX(B35+C35-(IF(B35&gt;0,MIN(Inputs!$L$8,B35+C35),0)),0))</f>
        <v>0</v>
      </c>
      <c r="E35" s="31" t="n">
        <f aca="false">MAX(B35+C35-D35,0)</f>
        <v>0</v>
      </c>
      <c r="F35" s="30" t="n">
        <f aca="false">I34</f>
        <v>0</v>
      </c>
      <c r="G35" s="30" t="n">
        <f aca="false">F35*Inputs!$K$9/12</f>
        <v>0</v>
      </c>
      <c r="H35" s="30" t="n">
        <f aca="false">IF(F35&gt;0,MIN(Inputs!$L$9,F35+G35),0)+MIN(AA35,MAX(F35+G35-(IF(F35&gt;0,MIN(Inputs!$L$9,F35+G35),0)),0))</f>
        <v>0</v>
      </c>
      <c r="I35" s="31" t="n">
        <f aca="false">MAX(F35+G35-H35,0)</f>
        <v>0</v>
      </c>
      <c r="J35" s="30" t="n">
        <f aca="false">M34</f>
        <v>0</v>
      </c>
      <c r="K35" s="30" t="n">
        <f aca="false">J35*Inputs!$K$10/12</f>
        <v>0</v>
      </c>
      <c r="L35" s="30" t="n">
        <f aca="false">IF(J35&gt;0,MIN(Inputs!$L$10,J35+K35),0)+MIN(AB35,MAX(J35+K35-(IF(J35&gt;0,MIN(Inputs!$L$10,J35+K35),0)),0))</f>
        <v>0</v>
      </c>
      <c r="M35" s="31" t="n">
        <f aca="false">MAX(J35+K35-L35,0)</f>
        <v>0</v>
      </c>
      <c r="N35" s="30" t="n">
        <f aca="false">Q34</f>
        <v>487.830937060578</v>
      </c>
      <c r="O35" s="30" t="n">
        <f aca="false">N35*Inputs!$K$11/12</f>
        <v>2.80502788809833</v>
      </c>
      <c r="P35" s="30" t="n">
        <f aca="false">IF(N35&gt;0,MIN(Inputs!$L$11,N35+O35),0)+MIN(AC35,MAX(N35+O35-(IF(N35&gt;0,MIN(Inputs!$L$11,N35+O35),0)),0))</f>
        <v>490.635964948677</v>
      </c>
      <c r="Q35" s="31" t="n">
        <f aca="false">MAX(N35+O35-P35,0)</f>
        <v>0</v>
      </c>
      <c r="R35" s="30" t="n">
        <f aca="false">U34</f>
        <v>13484.2009973127</v>
      </c>
      <c r="S35" s="30" t="n">
        <f aca="false">R35*Inputs!$K$12/12</f>
        <v>50.5657537399226</v>
      </c>
      <c r="T35" s="30" t="n">
        <f aca="false">IF(R35&gt;0,MIN(Inputs!$L$12,R35+S35),0)+MIN(AD35,MAX(R35+S35-(IF(R35&gt;0,MIN(Inputs!$L$12,R35+S35),0)),0))</f>
        <v>479.364035051323</v>
      </c>
      <c r="U35" s="31" t="n">
        <f aca="false">MAX(R35+S35-T35,0)</f>
        <v>13055.4027160013</v>
      </c>
      <c r="V35" s="30" t="n">
        <f aca="false">Y34</f>
        <v>0</v>
      </c>
      <c r="W35" s="30" t="n">
        <f aca="false">V35*Inputs!$K$13/12</f>
        <v>0</v>
      </c>
      <c r="X35" s="30" t="n">
        <f aca="false">IF(V35&gt;0,MIN(Inputs!$L$13,V35+W35),0)+MIN(AE35,MAX(V35+W35-(IF(V35&gt;0,MIN(Inputs!$L$13,V35+W35),0)),0))</f>
        <v>0</v>
      </c>
      <c r="Y35" s="31" t="n">
        <f aca="false">MAX(V35+W35-X35,0)</f>
        <v>0</v>
      </c>
      <c r="Z35" s="32" t="n">
        <f aca="false">Inputs!$B$4+IF(B35=0,Inputs!$L$8,0)+IF(F35=0,Inputs!$L$9,0)+IF(J35=0,Inputs!$L$10,0)+IF(N35=0,Inputs!$L$11,0)+IF(R35=0,Inputs!$L$12,0)+IF(V35=0,Inputs!$L$13,0)</f>
        <v>440</v>
      </c>
      <c r="AA35" s="32" t="n">
        <f aca="false">Z35-MIN(Z35,MAX(B35+C35-(IF(B35&gt;0,MIN(Inputs!$L$8,B35+C35),0)),0))</f>
        <v>440</v>
      </c>
      <c r="AB35" s="32" t="n">
        <f aca="false">AA35-MIN(AA35,MAX(F35+G35-(IF(F35&gt;0,MIN(Inputs!$L$9,F35+G35),0)),0))</f>
        <v>440</v>
      </c>
      <c r="AC35" s="32" t="n">
        <f aca="false">AB35-MIN(AB35,MAX(J35+K35-(IF(J35&gt;0,MIN(Inputs!$L$10,J35+K35),0)),0))</f>
        <v>440</v>
      </c>
      <c r="AD35" s="32" t="n">
        <f aca="false">AC35-MIN(AC35,MAX(N35+O35-(IF(N35&gt;0,MIN(Inputs!$L$11,N35+O35),0)),0))</f>
        <v>269.364035051323</v>
      </c>
      <c r="AE35" s="32" t="n">
        <f aca="false">AD35-MIN(AD35,MAX(R35+S35-(IF(R35&gt;0,MIN(Inputs!$L$12,R35+S35),0)),0))</f>
        <v>0</v>
      </c>
      <c r="AF35" s="32" t="n">
        <f aca="false">AE35-MIN(AE35,MAX(V35+W35-(IF(V35&gt;0,MIN(Inputs!$L$13,V35+W35),0)),0))</f>
        <v>0</v>
      </c>
      <c r="AG35" s="31" t="n">
        <f aca="false">(B35+C35-E35)+(F35+G35-I35)+(J35+K35-M35)+(N35+O35-Q35)+(R35+S35-U35)+(V35+W35-Y35)</f>
        <v>970</v>
      </c>
      <c r="AH35" s="31" t="n">
        <f aca="false">E35+I35+M35+Q35+U35+Y35</f>
        <v>13055.4027160013</v>
      </c>
      <c r="AI35" s="31" t="n">
        <f aca="false">C35+G35+K35+O35+S35+W35</f>
        <v>53.3707816280209</v>
      </c>
    </row>
    <row r="36" customFormat="false" ht="15" hidden="false" customHeight="false" outlineLevel="0" collapsed="false">
      <c r="A36" s="29" t="n">
        <v>32</v>
      </c>
      <c r="B36" s="30" t="n">
        <f aca="false">E35</f>
        <v>0</v>
      </c>
      <c r="C36" s="30" t="n">
        <f aca="false">B36*Inputs!$K$8/12</f>
        <v>0</v>
      </c>
      <c r="D36" s="30" t="n">
        <f aca="false">IF(B36&gt;0,MIN(Inputs!$L$8,B36+C36),0)+MIN(Z36,MAX(B36+C36-(IF(B36&gt;0,MIN(Inputs!$L$8,B36+C36),0)),0))</f>
        <v>0</v>
      </c>
      <c r="E36" s="31" t="n">
        <f aca="false">MAX(B36+C36-D36,0)</f>
        <v>0</v>
      </c>
      <c r="F36" s="30" t="n">
        <f aca="false">I35</f>
        <v>0</v>
      </c>
      <c r="G36" s="30" t="n">
        <f aca="false">F36*Inputs!$K$9/12</f>
        <v>0</v>
      </c>
      <c r="H36" s="30" t="n">
        <f aca="false">IF(F36&gt;0,MIN(Inputs!$L$9,F36+G36),0)+MIN(AA36,MAX(F36+G36-(IF(F36&gt;0,MIN(Inputs!$L$9,F36+G36),0)),0))</f>
        <v>0</v>
      </c>
      <c r="I36" s="31" t="n">
        <f aca="false">MAX(F36+G36-H36,0)</f>
        <v>0</v>
      </c>
      <c r="J36" s="30" t="n">
        <f aca="false">M35</f>
        <v>0</v>
      </c>
      <c r="K36" s="30" t="n">
        <f aca="false">J36*Inputs!$K$10/12</f>
        <v>0</v>
      </c>
      <c r="L36" s="30" t="n">
        <f aca="false">IF(J36&gt;0,MIN(Inputs!$L$10,J36+K36),0)+MIN(AB36,MAX(J36+K36-(IF(J36&gt;0,MIN(Inputs!$L$10,J36+K36),0)),0))</f>
        <v>0</v>
      </c>
      <c r="M36" s="31" t="n">
        <f aca="false">MAX(J36+K36-L36,0)</f>
        <v>0</v>
      </c>
      <c r="N36" s="30" t="n">
        <f aca="false">Q35</f>
        <v>0</v>
      </c>
      <c r="O36" s="30" t="n">
        <f aca="false">N36*Inputs!$K$11/12</f>
        <v>0</v>
      </c>
      <c r="P36" s="30" t="n">
        <f aca="false">IF(N36&gt;0,MIN(Inputs!$L$11,N36+O36),0)+MIN(AC36,MAX(N36+O36-(IF(N36&gt;0,MIN(Inputs!$L$11,N36+O36),0)),0))</f>
        <v>0</v>
      </c>
      <c r="Q36" s="31" t="n">
        <f aca="false">MAX(N36+O36-P36,0)</f>
        <v>0</v>
      </c>
      <c r="R36" s="30" t="n">
        <f aca="false">U35</f>
        <v>13055.4027160013</v>
      </c>
      <c r="S36" s="30" t="n">
        <f aca="false">R36*Inputs!$K$12/12</f>
        <v>48.9577601850048</v>
      </c>
      <c r="T36" s="30" t="n">
        <f aca="false">IF(R36&gt;0,MIN(Inputs!$L$12,R36+S36),0)+MIN(AD36,MAX(R36+S36-(IF(R36&gt;0,MIN(Inputs!$L$12,R36+S36),0)),0))</f>
        <v>970</v>
      </c>
      <c r="U36" s="31" t="n">
        <f aca="false">MAX(R36+S36-T36,0)</f>
        <v>12134.3604761863</v>
      </c>
      <c r="V36" s="30" t="n">
        <f aca="false">Y35</f>
        <v>0</v>
      </c>
      <c r="W36" s="30" t="n">
        <f aca="false">V36*Inputs!$K$13/12</f>
        <v>0</v>
      </c>
      <c r="X36" s="30" t="n">
        <f aca="false">IF(V36&gt;0,MIN(Inputs!$L$13,V36+W36),0)+MIN(AE36,MAX(V36+W36-(IF(V36&gt;0,MIN(Inputs!$L$13,V36+W36),0)),0))</f>
        <v>0</v>
      </c>
      <c r="Y36" s="31" t="n">
        <f aca="false">MAX(V36+W36-X36,0)</f>
        <v>0</v>
      </c>
      <c r="Z36" s="32" t="n">
        <f aca="false">Inputs!$B$4+IF(B36=0,Inputs!$L$8,0)+IF(F36=0,Inputs!$L$9,0)+IF(J36=0,Inputs!$L$10,0)+IF(N36=0,Inputs!$L$11,0)+IF(R36=0,Inputs!$L$12,0)+IF(V36=0,Inputs!$L$13,0)</f>
        <v>760</v>
      </c>
      <c r="AA36" s="32" t="n">
        <f aca="false">Z36-MIN(Z36,MAX(B36+C36-(IF(B36&gt;0,MIN(Inputs!$L$8,B36+C36),0)),0))</f>
        <v>760</v>
      </c>
      <c r="AB36" s="32" t="n">
        <f aca="false">AA36-MIN(AA36,MAX(F36+G36-(IF(F36&gt;0,MIN(Inputs!$L$9,F36+G36),0)),0))</f>
        <v>760</v>
      </c>
      <c r="AC36" s="32" t="n">
        <f aca="false">AB36-MIN(AB36,MAX(J36+K36-(IF(J36&gt;0,MIN(Inputs!$L$10,J36+K36),0)),0))</f>
        <v>760</v>
      </c>
      <c r="AD36" s="32" t="n">
        <f aca="false">AC36-MIN(AC36,MAX(N36+O36-(IF(N36&gt;0,MIN(Inputs!$L$11,N36+O36),0)),0))</f>
        <v>760</v>
      </c>
      <c r="AE36" s="32" t="n">
        <f aca="false">AD36-MIN(AD36,MAX(R36+S36-(IF(R36&gt;0,MIN(Inputs!$L$12,R36+S36),0)),0))</f>
        <v>0</v>
      </c>
      <c r="AF36" s="32" t="n">
        <f aca="false">AE36-MIN(AE36,MAX(V36+W36-(IF(V36&gt;0,MIN(Inputs!$L$13,V36+W36),0)),0))</f>
        <v>0</v>
      </c>
      <c r="AG36" s="31" t="n">
        <f aca="false">(B36+C36-E36)+(F36+G36-I36)+(J36+K36-M36)+(N36+O36-Q36)+(R36+S36-U36)+(V36+W36-Y36)</f>
        <v>970</v>
      </c>
      <c r="AH36" s="31" t="n">
        <f aca="false">E36+I36+M36+Q36+U36+Y36</f>
        <v>12134.3604761863</v>
      </c>
      <c r="AI36" s="31" t="n">
        <f aca="false">C36+G36+K36+O36+S36+W36</f>
        <v>48.9577601850048</v>
      </c>
    </row>
    <row r="37" customFormat="false" ht="15" hidden="false" customHeight="false" outlineLevel="0" collapsed="false">
      <c r="A37" s="29" t="n">
        <v>33</v>
      </c>
      <c r="B37" s="30" t="n">
        <f aca="false">E36</f>
        <v>0</v>
      </c>
      <c r="C37" s="30" t="n">
        <f aca="false">B37*Inputs!$K$8/12</f>
        <v>0</v>
      </c>
      <c r="D37" s="30" t="n">
        <f aca="false">IF(B37&gt;0,MIN(Inputs!$L$8,B37+C37),0)+MIN(Z37,MAX(B37+C37-(IF(B37&gt;0,MIN(Inputs!$L$8,B37+C37),0)),0))</f>
        <v>0</v>
      </c>
      <c r="E37" s="31" t="n">
        <f aca="false">MAX(B37+C37-D37,0)</f>
        <v>0</v>
      </c>
      <c r="F37" s="30" t="n">
        <f aca="false">I36</f>
        <v>0</v>
      </c>
      <c r="G37" s="30" t="n">
        <f aca="false">F37*Inputs!$K$9/12</f>
        <v>0</v>
      </c>
      <c r="H37" s="30" t="n">
        <f aca="false">IF(F37&gt;0,MIN(Inputs!$L$9,F37+G37),0)+MIN(AA37,MAX(F37+G37-(IF(F37&gt;0,MIN(Inputs!$L$9,F37+G37),0)),0))</f>
        <v>0</v>
      </c>
      <c r="I37" s="31" t="n">
        <f aca="false">MAX(F37+G37-H37,0)</f>
        <v>0</v>
      </c>
      <c r="J37" s="30" t="n">
        <f aca="false">M36</f>
        <v>0</v>
      </c>
      <c r="K37" s="30" t="n">
        <f aca="false">J37*Inputs!$K$10/12</f>
        <v>0</v>
      </c>
      <c r="L37" s="30" t="n">
        <f aca="false">IF(J37&gt;0,MIN(Inputs!$L$10,J37+K37),0)+MIN(AB37,MAX(J37+K37-(IF(J37&gt;0,MIN(Inputs!$L$10,J37+K37),0)),0))</f>
        <v>0</v>
      </c>
      <c r="M37" s="31" t="n">
        <f aca="false">MAX(J37+K37-L37,0)</f>
        <v>0</v>
      </c>
      <c r="N37" s="30" t="n">
        <f aca="false">Q36</f>
        <v>0</v>
      </c>
      <c r="O37" s="30" t="n">
        <f aca="false">N37*Inputs!$K$11/12</f>
        <v>0</v>
      </c>
      <c r="P37" s="30" t="n">
        <f aca="false">IF(N37&gt;0,MIN(Inputs!$L$11,N37+O37),0)+MIN(AC37,MAX(N37+O37-(IF(N37&gt;0,MIN(Inputs!$L$11,N37+O37),0)),0))</f>
        <v>0</v>
      </c>
      <c r="Q37" s="31" t="n">
        <f aca="false">MAX(N37+O37-P37,0)</f>
        <v>0</v>
      </c>
      <c r="R37" s="30" t="n">
        <f aca="false">U36</f>
        <v>12134.3604761863</v>
      </c>
      <c r="S37" s="30" t="n">
        <f aca="false">R37*Inputs!$K$12/12</f>
        <v>45.5038517856986</v>
      </c>
      <c r="T37" s="30" t="n">
        <f aca="false">IF(R37&gt;0,MIN(Inputs!$L$12,R37+S37),0)+MIN(AD37,MAX(R37+S37-(IF(R37&gt;0,MIN(Inputs!$L$12,R37+S37),0)),0))</f>
        <v>970</v>
      </c>
      <c r="U37" s="31" t="n">
        <f aca="false">MAX(R37+S37-T37,0)</f>
        <v>11209.864327972</v>
      </c>
      <c r="V37" s="30" t="n">
        <f aca="false">Y36</f>
        <v>0</v>
      </c>
      <c r="W37" s="30" t="n">
        <f aca="false">V37*Inputs!$K$13/12</f>
        <v>0</v>
      </c>
      <c r="X37" s="30" t="n">
        <f aca="false">IF(V37&gt;0,MIN(Inputs!$L$13,V37+W37),0)+MIN(AE37,MAX(V37+W37-(IF(V37&gt;0,MIN(Inputs!$L$13,V37+W37),0)),0))</f>
        <v>0</v>
      </c>
      <c r="Y37" s="31" t="n">
        <f aca="false">MAX(V37+W37-X37,0)</f>
        <v>0</v>
      </c>
      <c r="Z37" s="32" t="n">
        <f aca="false">Inputs!$B$4+IF(B37=0,Inputs!$L$8,0)+IF(F37=0,Inputs!$L$9,0)+IF(J37=0,Inputs!$L$10,0)+IF(N37=0,Inputs!$L$11,0)+IF(R37=0,Inputs!$L$12,0)+IF(V37=0,Inputs!$L$13,0)</f>
        <v>760</v>
      </c>
      <c r="AA37" s="32" t="n">
        <f aca="false">Z37-MIN(Z37,MAX(B37+C37-(IF(B37&gt;0,MIN(Inputs!$L$8,B37+C37),0)),0))</f>
        <v>760</v>
      </c>
      <c r="AB37" s="32" t="n">
        <f aca="false">AA37-MIN(AA37,MAX(F37+G37-(IF(F37&gt;0,MIN(Inputs!$L$9,F37+G37),0)),0))</f>
        <v>760</v>
      </c>
      <c r="AC37" s="32" t="n">
        <f aca="false">AB37-MIN(AB37,MAX(J37+K37-(IF(J37&gt;0,MIN(Inputs!$L$10,J37+K37),0)),0))</f>
        <v>760</v>
      </c>
      <c r="AD37" s="32" t="n">
        <f aca="false">AC37-MIN(AC37,MAX(N37+O37-(IF(N37&gt;0,MIN(Inputs!$L$11,N37+O37),0)),0))</f>
        <v>760</v>
      </c>
      <c r="AE37" s="32" t="n">
        <f aca="false">AD37-MIN(AD37,MAX(R37+S37-(IF(R37&gt;0,MIN(Inputs!$L$12,R37+S37),0)),0))</f>
        <v>0</v>
      </c>
      <c r="AF37" s="32" t="n">
        <f aca="false">AE37-MIN(AE37,MAX(V37+W37-(IF(V37&gt;0,MIN(Inputs!$L$13,V37+W37),0)),0))</f>
        <v>0</v>
      </c>
      <c r="AG37" s="31" t="n">
        <f aca="false">(B37+C37-E37)+(F37+G37-I37)+(J37+K37-M37)+(N37+O37-Q37)+(R37+S37-U37)+(V37+W37-Y37)</f>
        <v>970</v>
      </c>
      <c r="AH37" s="31" t="n">
        <f aca="false">E37+I37+M37+Q37+U37+Y37</f>
        <v>11209.864327972</v>
      </c>
      <c r="AI37" s="31" t="n">
        <f aca="false">C37+G37+K37+O37+S37+W37</f>
        <v>45.5038517856986</v>
      </c>
    </row>
    <row r="38" customFormat="false" ht="15" hidden="false" customHeight="false" outlineLevel="0" collapsed="false">
      <c r="A38" s="29" t="n">
        <v>34</v>
      </c>
      <c r="B38" s="30" t="n">
        <f aca="false">E37</f>
        <v>0</v>
      </c>
      <c r="C38" s="30" t="n">
        <f aca="false">B38*Inputs!$K$8/12</f>
        <v>0</v>
      </c>
      <c r="D38" s="30" t="n">
        <f aca="false">IF(B38&gt;0,MIN(Inputs!$L$8,B38+C38),0)+MIN(Z38,MAX(B38+C38-(IF(B38&gt;0,MIN(Inputs!$L$8,B38+C38),0)),0))</f>
        <v>0</v>
      </c>
      <c r="E38" s="31" t="n">
        <f aca="false">MAX(B38+C38-D38,0)</f>
        <v>0</v>
      </c>
      <c r="F38" s="30" t="n">
        <f aca="false">I37</f>
        <v>0</v>
      </c>
      <c r="G38" s="30" t="n">
        <f aca="false">F38*Inputs!$K$9/12</f>
        <v>0</v>
      </c>
      <c r="H38" s="30" t="n">
        <f aca="false">IF(F38&gt;0,MIN(Inputs!$L$9,F38+G38),0)+MIN(AA38,MAX(F38+G38-(IF(F38&gt;0,MIN(Inputs!$L$9,F38+G38),0)),0))</f>
        <v>0</v>
      </c>
      <c r="I38" s="31" t="n">
        <f aca="false">MAX(F38+G38-H38,0)</f>
        <v>0</v>
      </c>
      <c r="J38" s="30" t="n">
        <f aca="false">M37</f>
        <v>0</v>
      </c>
      <c r="K38" s="30" t="n">
        <f aca="false">J38*Inputs!$K$10/12</f>
        <v>0</v>
      </c>
      <c r="L38" s="30" t="n">
        <f aca="false">IF(J38&gt;0,MIN(Inputs!$L$10,J38+K38),0)+MIN(AB38,MAX(J38+K38-(IF(J38&gt;0,MIN(Inputs!$L$10,J38+K38),0)),0))</f>
        <v>0</v>
      </c>
      <c r="M38" s="31" t="n">
        <f aca="false">MAX(J38+K38-L38,0)</f>
        <v>0</v>
      </c>
      <c r="N38" s="30" t="n">
        <f aca="false">Q37</f>
        <v>0</v>
      </c>
      <c r="O38" s="30" t="n">
        <f aca="false">N38*Inputs!$K$11/12</f>
        <v>0</v>
      </c>
      <c r="P38" s="30" t="n">
        <f aca="false">IF(N38&gt;0,MIN(Inputs!$L$11,N38+O38),0)+MIN(AC38,MAX(N38+O38-(IF(N38&gt;0,MIN(Inputs!$L$11,N38+O38),0)),0))</f>
        <v>0</v>
      </c>
      <c r="Q38" s="31" t="n">
        <f aca="false">MAX(N38+O38-P38,0)</f>
        <v>0</v>
      </c>
      <c r="R38" s="30" t="n">
        <f aca="false">U37</f>
        <v>11209.864327972</v>
      </c>
      <c r="S38" s="30" t="n">
        <f aca="false">R38*Inputs!$K$12/12</f>
        <v>42.0369912298949</v>
      </c>
      <c r="T38" s="30" t="n">
        <f aca="false">IF(R38&gt;0,MIN(Inputs!$L$12,R38+S38),0)+MIN(AD38,MAX(R38+S38-(IF(R38&gt;0,MIN(Inputs!$L$12,R38+S38),0)),0))</f>
        <v>970</v>
      </c>
      <c r="U38" s="31" t="n">
        <f aca="false">MAX(R38+S38-T38,0)</f>
        <v>10281.9013192019</v>
      </c>
      <c r="V38" s="30" t="n">
        <f aca="false">Y37</f>
        <v>0</v>
      </c>
      <c r="W38" s="30" t="n">
        <f aca="false">V38*Inputs!$K$13/12</f>
        <v>0</v>
      </c>
      <c r="X38" s="30" t="n">
        <f aca="false">IF(V38&gt;0,MIN(Inputs!$L$13,V38+W38),0)+MIN(AE38,MAX(V38+W38-(IF(V38&gt;0,MIN(Inputs!$L$13,V38+W38),0)),0))</f>
        <v>0</v>
      </c>
      <c r="Y38" s="31" t="n">
        <f aca="false">MAX(V38+W38-X38,0)</f>
        <v>0</v>
      </c>
      <c r="Z38" s="32" t="n">
        <f aca="false">Inputs!$B$4+IF(B38=0,Inputs!$L$8,0)+IF(F38=0,Inputs!$L$9,0)+IF(J38=0,Inputs!$L$10,0)+IF(N38=0,Inputs!$L$11,0)+IF(R38=0,Inputs!$L$12,0)+IF(V38=0,Inputs!$L$13,0)</f>
        <v>760</v>
      </c>
      <c r="AA38" s="32" t="n">
        <f aca="false">Z38-MIN(Z38,MAX(B38+C38-(IF(B38&gt;0,MIN(Inputs!$L$8,B38+C38),0)),0))</f>
        <v>760</v>
      </c>
      <c r="AB38" s="32" t="n">
        <f aca="false">AA38-MIN(AA38,MAX(F38+G38-(IF(F38&gt;0,MIN(Inputs!$L$9,F38+G38),0)),0))</f>
        <v>760</v>
      </c>
      <c r="AC38" s="32" t="n">
        <f aca="false">AB38-MIN(AB38,MAX(J38+K38-(IF(J38&gt;0,MIN(Inputs!$L$10,J38+K38),0)),0))</f>
        <v>760</v>
      </c>
      <c r="AD38" s="32" t="n">
        <f aca="false">AC38-MIN(AC38,MAX(N38+O38-(IF(N38&gt;0,MIN(Inputs!$L$11,N38+O38),0)),0))</f>
        <v>760</v>
      </c>
      <c r="AE38" s="32" t="n">
        <f aca="false">AD38-MIN(AD38,MAX(R38+S38-(IF(R38&gt;0,MIN(Inputs!$L$12,R38+S38),0)),0))</f>
        <v>0</v>
      </c>
      <c r="AF38" s="32" t="n">
        <f aca="false">AE38-MIN(AE38,MAX(V38+W38-(IF(V38&gt;0,MIN(Inputs!$L$13,V38+W38),0)),0))</f>
        <v>0</v>
      </c>
      <c r="AG38" s="31" t="n">
        <f aca="false">(B38+C38-E38)+(F38+G38-I38)+(J38+K38-M38)+(N38+O38-Q38)+(R38+S38-U38)+(V38+W38-Y38)</f>
        <v>970</v>
      </c>
      <c r="AH38" s="31" t="n">
        <f aca="false">E38+I38+M38+Q38+U38+Y38</f>
        <v>10281.9013192019</v>
      </c>
      <c r="AI38" s="31" t="n">
        <f aca="false">C38+G38+K38+O38+S38+W38</f>
        <v>42.0369912298949</v>
      </c>
    </row>
    <row r="39" customFormat="false" ht="15" hidden="false" customHeight="false" outlineLevel="0" collapsed="false">
      <c r="A39" s="29" t="n">
        <v>35</v>
      </c>
      <c r="B39" s="30" t="n">
        <f aca="false">E38</f>
        <v>0</v>
      </c>
      <c r="C39" s="30" t="n">
        <f aca="false">B39*Inputs!$K$8/12</f>
        <v>0</v>
      </c>
      <c r="D39" s="30" t="n">
        <f aca="false">IF(B39&gt;0,MIN(Inputs!$L$8,B39+C39),0)+MIN(Z39,MAX(B39+C39-(IF(B39&gt;0,MIN(Inputs!$L$8,B39+C39),0)),0))</f>
        <v>0</v>
      </c>
      <c r="E39" s="31" t="n">
        <f aca="false">MAX(B39+C39-D39,0)</f>
        <v>0</v>
      </c>
      <c r="F39" s="30" t="n">
        <f aca="false">I38</f>
        <v>0</v>
      </c>
      <c r="G39" s="30" t="n">
        <f aca="false">F39*Inputs!$K$9/12</f>
        <v>0</v>
      </c>
      <c r="H39" s="30" t="n">
        <f aca="false">IF(F39&gt;0,MIN(Inputs!$L$9,F39+G39),0)+MIN(AA39,MAX(F39+G39-(IF(F39&gt;0,MIN(Inputs!$L$9,F39+G39),0)),0))</f>
        <v>0</v>
      </c>
      <c r="I39" s="31" t="n">
        <f aca="false">MAX(F39+G39-H39,0)</f>
        <v>0</v>
      </c>
      <c r="J39" s="30" t="n">
        <f aca="false">M38</f>
        <v>0</v>
      </c>
      <c r="K39" s="30" t="n">
        <f aca="false">J39*Inputs!$K$10/12</f>
        <v>0</v>
      </c>
      <c r="L39" s="30" t="n">
        <f aca="false">IF(J39&gt;0,MIN(Inputs!$L$10,J39+K39),0)+MIN(AB39,MAX(J39+K39-(IF(J39&gt;0,MIN(Inputs!$L$10,J39+K39),0)),0))</f>
        <v>0</v>
      </c>
      <c r="M39" s="31" t="n">
        <f aca="false">MAX(J39+K39-L39,0)</f>
        <v>0</v>
      </c>
      <c r="N39" s="30" t="n">
        <f aca="false">Q38</f>
        <v>0</v>
      </c>
      <c r="O39" s="30" t="n">
        <f aca="false">N39*Inputs!$K$11/12</f>
        <v>0</v>
      </c>
      <c r="P39" s="30" t="n">
        <f aca="false">IF(N39&gt;0,MIN(Inputs!$L$11,N39+O39),0)+MIN(AC39,MAX(N39+O39-(IF(N39&gt;0,MIN(Inputs!$L$11,N39+O39),0)),0))</f>
        <v>0</v>
      </c>
      <c r="Q39" s="31" t="n">
        <f aca="false">MAX(N39+O39-P39,0)</f>
        <v>0</v>
      </c>
      <c r="R39" s="30" t="n">
        <f aca="false">U38</f>
        <v>10281.9013192019</v>
      </c>
      <c r="S39" s="30" t="n">
        <f aca="false">R39*Inputs!$K$12/12</f>
        <v>38.5571299470071</v>
      </c>
      <c r="T39" s="30" t="n">
        <f aca="false">IF(R39&gt;0,MIN(Inputs!$L$12,R39+S39),0)+MIN(AD39,MAX(R39+S39-(IF(R39&gt;0,MIN(Inputs!$L$12,R39+S39),0)),0))</f>
        <v>970</v>
      </c>
      <c r="U39" s="31" t="n">
        <f aca="false">MAX(R39+S39-T39,0)</f>
        <v>9350.45844914889</v>
      </c>
      <c r="V39" s="30" t="n">
        <f aca="false">Y38</f>
        <v>0</v>
      </c>
      <c r="W39" s="30" t="n">
        <f aca="false">V39*Inputs!$K$13/12</f>
        <v>0</v>
      </c>
      <c r="X39" s="30" t="n">
        <f aca="false">IF(V39&gt;0,MIN(Inputs!$L$13,V39+W39),0)+MIN(AE39,MAX(V39+W39-(IF(V39&gt;0,MIN(Inputs!$L$13,V39+W39),0)),0))</f>
        <v>0</v>
      </c>
      <c r="Y39" s="31" t="n">
        <f aca="false">MAX(V39+W39-X39,0)</f>
        <v>0</v>
      </c>
      <c r="Z39" s="32" t="n">
        <f aca="false">Inputs!$B$4+IF(B39=0,Inputs!$L$8,0)+IF(F39=0,Inputs!$L$9,0)+IF(J39=0,Inputs!$L$10,0)+IF(N39=0,Inputs!$L$11,0)+IF(R39=0,Inputs!$L$12,0)+IF(V39=0,Inputs!$L$13,0)</f>
        <v>760</v>
      </c>
      <c r="AA39" s="32" t="n">
        <f aca="false">Z39-MIN(Z39,MAX(B39+C39-(IF(B39&gt;0,MIN(Inputs!$L$8,B39+C39),0)),0))</f>
        <v>760</v>
      </c>
      <c r="AB39" s="32" t="n">
        <f aca="false">AA39-MIN(AA39,MAX(F39+G39-(IF(F39&gt;0,MIN(Inputs!$L$9,F39+G39),0)),0))</f>
        <v>760</v>
      </c>
      <c r="AC39" s="32" t="n">
        <f aca="false">AB39-MIN(AB39,MAX(J39+K39-(IF(J39&gt;0,MIN(Inputs!$L$10,J39+K39),0)),0))</f>
        <v>760</v>
      </c>
      <c r="AD39" s="32" t="n">
        <f aca="false">AC39-MIN(AC39,MAX(N39+O39-(IF(N39&gt;0,MIN(Inputs!$L$11,N39+O39),0)),0))</f>
        <v>760</v>
      </c>
      <c r="AE39" s="32" t="n">
        <f aca="false">AD39-MIN(AD39,MAX(R39+S39-(IF(R39&gt;0,MIN(Inputs!$L$12,R39+S39),0)),0))</f>
        <v>0</v>
      </c>
      <c r="AF39" s="32" t="n">
        <f aca="false">AE39-MIN(AE39,MAX(V39+W39-(IF(V39&gt;0,MIN(Inputs!$L$13,V39+W39),0)),0))</f>
        <v>0</v>
      </c>
      <c r="AG39" s="31" t="n">
        <f aca="false">(B39+C39-E39)+(F39+G39-I39)+(J39+K39-M39)+(N39+O39-Q39)+(R39+S39-U39)+(V39+W39-Y39)</f>
        <v>970</v>
      </c>
      <c r="AH39" s="31" t="n">
        <f aca="false">E39+I39+M39+Q39+U39+Y39</f>
        <v>9350.45844914889</v>
      </c>
      <c r="AI39" s="31" t="n">
        <f aca="false">C39+G39+K39+O39+S39+W39</f>
        <v>38.5571299470071</v>
      </c>
    </row>
    <row r="40" customFormat="false" ht="15" hidden="false" customHeight="false" outlineLevel="0" collapsed="false">
      <c r="A40" s="29" t="n">
        <v>36</v>
      </c>
      <c r="B40" s="30" t="n">
        <f aca="false">E39</f>
        <v>0</v>
      </c>
      <c r="C40" s="30" t="n">
        <f aca="false">B40*Inputs!$K$8/12</f>
        <v>0</v>
      </c>
      <c r="D40" s="30" t="n">
        <f aca="false">IF(B40&gt;0,MIN(Inputs!$L$8,B40+C40),0)+MIN(Z40,MAX(B40+C40-(IF(B40&gt;0,MIN(Inputs!$L$8,B40+C40),0)),0))</f>
        <v>0</v>
      </c>
      <c r="E40" s="31" t="n">
        <f aca="false">MAX(B40+C40-D40,0)</f>
        <v>0</v>
      </c>
      <c r="F40" s="30" t="n">
        <f aca="false">I39</f>
        <v>0</v>
      </c>
      <c r="G40" s="30" t="n">
        <f aca="false">F40*Inputs!$K$9/12</f>
        <v>0</v>
      </c>
      <c r="H40" s="30" t="n">
        <f aca="false">IF(F40&gt;0,MIN(Inputs!$L$9,F40+G40),0)+MIN(AA40,MAX(F40+G40-(IF(F40&gt;0,MIN(Inputs!$L$9,F40+G40),0)),0))</f>
        <v>0</v>
      </c>
      <c r="I40" s="31" t="n">
        <f aca="false">MAX(F40+G40-H40,0)</f>
        <v>0</v>
      </c>
      <c r="J40" s="30" t="n">
        <f aca="false">M39</f>
        <v>0</v>
      </c>
      <c r="K40" s="30" t="n">
        <f aca="false">J40*Inputs!$K$10/12</f>
        <v>0</v>
      </c>
      <c r="L40" s="30" t="n">
        <f aca="false">IF(J40&gt;0,MIN(Inputs!$L$10,J40+K40),0)+MIN(AB40,MAX(J40+K40-(IF(J40&gt;0,MIN(Inputs!$L$10,J40+K40),0)),0))</f>
        <v>0</v>
      </c>
      <c r="M40" s="31" t="n">
        <f aca="false">MAX(J40+K40-L40,0)</f>
        <v>0</v>
      </c>
      <c r="N40" s="30" t="n">
        <f aca="false">Q39</f>
        <v>0</v>
      </c>
      <c r="O40" s="30" t="n">
        <f aca="false">N40*Inputs!$K$11/12</f>
        <v>0</v>
      </c>
      <c r="P40" s="30" t="n">
        <f aca="false">IF(N40&gt;0,MIN(Inputs!$L$11,N40+O40),0)+MIN(AC40,MAX(N40+O40-(IF(N40&gt;0,MIN(Inputs!$L$11,N40+O40),0)),0))</f>
        <v>0</v>
      </c>
      <c r="Q40" s="31" t="n">
        <f aca="false">MAX(N40+O40-P40,0)</f>
        <v>0</v>
      </c>
      <c r="R40" s="30" t="n">
        <f aca="false">U39</f>
        <v>9350.45844914889</v>
      </c>
      <c r="S40" s="30" t="n">
        <f aca="false">R40*Inputs!$K$12/12</f>
        <v>35.0642191843083</v>
      </c>
      <c r="T40" s="30" t="n">
        <f aca="false">IF(R40&gt;0,MIN(Inputs!$L$12,R40+S40),0)+MIN(AD40,MAX(R40+S40-(IF(R40&gt;0,MIN(Inputs!$L$12,R40+S40),0)),0))</f>
        <v>970</v>
      </c>
      <c r="U40" s="31" t="n">
        <f aca="false">MAX(R40+S40-T40,0)</f>
        <v>8415.5226683332</v>
      </c>
      <c r="V40" s="30" t="n">
        <f aca="false">Y39</f>
        <v>0</v>
      </c>
      <c r="W40" s="30" t="n">
        <f aca="false">V40*Inputs!$K$13/12</f>
        <v>0</v>
      </c>
      <c r="X40" s="30" t="n">
        <f aca="false">IF(V40&gt;0,MIN(Inputs!$L$13,V40+W40),0)+MIN(AE40,MAX(V40+W40-(IF(V40&gt;0,MIN(Inputs!$L$13,V40+W40),0)),0))</f>
        <v>0</v>
      </c>
      <c r="Y40" s="31" t="n">
        <f aca="false">MAX(V40+W40-X40,0)</f>
        <v>0</v>
      </c>
      <c r="Z40" s="32" t="n">
        <f aca="false">Inputs!$B$4+IF(B40=0,Inputs!$L$8,0)+IF(F40=0,Inputs!$L$9,0)+IF(J40=0,Inputs!$L$10,0)+IF(N40=0,Inputs!$L$11,0)+IF(R40=0,Inputs!$L$12,0)+IF(V40=0,Inputs!$L$13,0)</f>
        <v>760</v>
      </c>
      <c r="AA40" s="32" t="n">
        <f aca="false">Z40-MIN(Z40,MAX(B40+C40-(IF(B40&gt;0,MIN(Inputs!$L$8,B40+C40),0)),0))</f>
        <v>760</v>
      </c>
      <c r="AB40" s="32" t="n">
        <f aca="false">AA40-MIN(AA40,MAX(F40+G40-(IF(F40&gt;0,MIN(Inputs!$L$9,F40+G40),0)),0))</f>
        <v>760</v>
      </c>
      <c r="AC40" s="32" t="n">
        <f aca="false">AB40-MIN(AB40,MAX(J40+K40-(IF(J40&gt;0,MIN(Inputs!$L$10,J40+K40),0)),0))</f>
        <v>760</v>
      </c>
      <c r="AD40" s="32" t="n">
        <f aca="false">AC40-MIN(AC40,MAX(N40+O40-(IF(N40&gt;0,MIN(Inputs!$L$11,N40+O40),0)),0))</f>
        <v>760</v>
      </c>
      <c r="AE40" s="32" t="n">
        <f aca="false">AD40-MIN(AD40,MAX(R40+S40-(IF(R40&gt;0,MIN(Inputs!$L$12,R40+S40),0)),0))</f>
        <v>0</v>
      </c>
      <c r="AF40" s="32" t="n">
        <f aca="false">AE40-MIN(AE40,MAX(V40+W40-(IF(V40&gt;0,MIN(Inputs!$L$13,V40+W40),0)),0))</f>
        <v>0</v>
      </c>
      <c r="AG40" s="31" t="n">
        <f aca="false">(B40+C40-E40)+(F40+G40-I40)+(J40+K40-M40)+(N40+O40-Q40)+(R40+S40-U40)+(V40+W40-Y40)</f>
        <v>970</v>
      </c>
      <c r="AH40" s="31" t="n">
        <f aca="false">E40+I40+M40+Q40+U40+Y40</f>
        <v>8415.5226683332</v>
      </c>
      <c r="AI40" s="31" t="n">
        <f aca="false">C40+G40+K40+O40+S40+W40</f>
        <v>35.0642191843083</v>
      </c>
    </row>
    <row r="41" customFormat="false" ht="15" hidden="false" customHeight="false" outlineLevel="0" collapsed="false">
      <c r="A41" s="29" t="n">
        <v>37</v>
      </c>
      <c r="B41" s="30" t="n">
        <f aca="false">E40</f>
        <v>0</v>
      </c>
      <c r="C41" s="30" t="n">
        <f aca="false">B41*Inputs!$K$8/12</f>
        <v>0</v>
      </c>
      <c r="D41" s="30" t="n">
        <f aca="false">IF(B41&gt;0,MIN(Inputs!$L$8,B41+C41),0)+MIN(Z41,MAX(B41+C41-(IF(B41&gt;0,MIN(Inputs!$L$8,B41+C41),0)),0))</f>
        <v>0</v>
      </c>
      <c r="E41" s="31" t="n">
        <f aca="false">MAX(B41+C41-D41,0)</f>
        <v>0</v>
      </c>
      <c r="F41" s="30" t="n">
        <f aca="false">I40</f>
        <v>0</v>
      </c>
      <c r="G41" s="30" t="n">
        <f aca="false">F41*Inputs!$K$9/12</f>
        <v>0</v>
      </c>
      <c r="H41" s="30" t="n">
        <f aca="false">IF(F41&gt;0,MIN(Inputs!$L$9,F41+G41),0)+MIN(AA41,MAX(F41+G41-(IF(F41&gt;0,MIN(Inputs!$L$9,F41+G41),0)),0))</f>
        <v>0</v>
      </c>
      <c r="I41" s="31" t="n">
        <f aca="false">MAX(F41+G41-H41,0)</f>
        <v>0</v>
      </c>
      <c r="J41" s="30" t="n">
        <f aca="false">M40</f>
        <v>0</v>
      </c>
      <c r="K41" s="30" t="n">
        <f aca="false">J41*Inputs!$K$10/12</f>
        <v>0</v>
      </c>
      <c r="L41" s="30" t="n">
        <f aca="false">IF(J41&gt;0,MIN(Inputs!$L$10,J41+K41),0)+MIN(AB41,MAX(J41+K41-(IF(J41&gt;0,MIN(Inputs!$L$10,J41+K41),0)),0))</f>
        <v>0</v>
      </c>
      <c r="M41" s="31" t="n">
        <f aca="false">MAX(J41+K41-L41,0)</f>
        <v>0</v>
      </c>
      <c r="N41" s="30" t="n">
        <f aca="false">Q40</f>
        <v>0</v>
      </c>
      <c r="O41" s="30" t="n">
        <f aca="false">N41*Inputs!$K$11/12</f>
        <v>0</v>
      </c>
      <c r="P41" s="30" t="n">
        <f aca="false">IF(N41&gt;0,MIN(Inputs!$L$11,N41+O41),0)+MIN(AC41,MAX(N41+O41-(IF(N41&gt;0,MIN(Inputs!$L$11,N41+O41),0)),0))</f>
        <v>0</v>
      </c>
      <c r="Q41" s="31" t="n">
        <f aca="false">MAX(N41+O41-P41,0)</f>
        <v>0</v>
      </c>
      <c r="R41" s="30" t="n">
        <f aca="false">U40</f>
        <v>8415.5226683332</v>
      </c>
      <c r="S41" s="30" t="n">
        <f aca="false">R41*Inputs!$K$12/12</f>
        <v>31.5582100062495</v>
      </c>
      <c r="T41" s="30" t="n">
        <f aca="false">IF(R41&gt;0,MIN(Inputs!$L$12,R41+S41),0)+MIN(AD41,MAX(R41+S41-(IF(R41&gt;0,MIN(Inputs!$L$12,R41+S41),0)),0))</f>
        <v>970</v>
      </c>
      <c r="U41" s="31" t="n">
        <f aca="false">MAX(R41+S41-T41,0)</f>
        <v>7477.08087833945</v>
      </c>
      <c r="V41" s="30" t="n">
        <f aca="false">Y40</f>
        <v>0</v>
      </c>
      <c r="W41" s="30" t="n">
        <f aca="false">V41*Inputs!$K$13/12</f>
        <v>0</v>
      </c>
      <c r="X41" s="30" t="n">
        <f aca="false">IF(V41&gt;0,MIN(Inputs!$L$13,V41+W41),0)+MIN(AE41,MAX(V41+W41-(IF(V41&gt;0,MIN(Inputs!$L$13,V41+W41),0)),0))</f>
        <v>0</v>
      </c>
      <c r="Y41" s="31" t="n">
        <f aca="false">MAX(V41+W41-X41,0)</f>
        <v>0</v>
      </c>
      <c r="Z41" s="32" t="n">
        <f aca="false">Inputs!$B$4+IF(B41=0,Inputs!$L$8,0)+IF(F41=0,Inputs!$L$9,0)+IF(J41=0,Inputs!$L$10,0)+IF(N41=0,Inputs!$L$11,0)+IF(R41=0,Inputs!$L$12,0)+IF(V41=0,Inputs!$L$13,0)</f>
        <v>760</v>
      </c>
      <c r="AA41" s="32" t="n">
        <f aca="false">Z41-MIN(Z41,MAX(B41+C41-(IF(B41&gt;0,MIN(Inputs!$L$8,B41+C41),0)),0))</f>
        <v>760</v>
      </c>
      <c r="AB41" s="32" t="n">
        <f aca="false">AA41-MIN(AA41,MAX(F41+G41-(IF(F41&gt;0,MIN(Inputs!$L$9,F41+G41),0)),0))</f>
        <v>760</v>
      </c>
      <c r="AC41" s="32" t="n">
        <f aca="false">AB41-MIN(AB41,MAX(J41+K41-(IF(J41&gt;0,MIN(Inputs!$L$10,J41+K41),0)),0))</f>
        <v>760</v>
      </c>
      <c r="AD41" s="32" t="n">
        <f aca="false">AC41-MIN(AC41,MAX(N41+O41-(IF(N41&gt;0,MIN(Inputs!$L$11,N41+O41),0)),0))</f>
        <v>760</v>
      </c>
      <c r="AE41" s="32" t="n">
        <f aca="false">AD41-MIN(AD41,MAX(R41+S41-(IF(R41&gt;0,MIN(Inputs!$L$12,R41+S41),0)),0))</f>
        <v>0</v>
      </c>
      <c r="AF41" s="32" t="n">
        <f aca="false">AE41-MIN(AE41,MAX(V41+W41-(IF(V41&gt;0,MIN(Inputs!$L$13,V41+W41),0)),0))</f>
        <v>0</v>
      </c>
      <c r="AG41" s="31" t="n">
        <f aca="false">(B41+C41-E41)+(F41+G41-I41)+(J41+K41-M41)+(N41+O41-Q41)+(R41+S41-U41)+(V41+W41-Y41)</f>
        <v>970</v>
      </c>
      <c r="AH41" s="31" t="n">
        <f aca="false">E41+I41+M41+Q41+U41+Y41</f>
        <v>7477.08087833945</v>
      </c>
      <c r="AI41" s="31" t="n">
        <f aca="false">C41+G41+K41+O41+S41+W41</f>
        <v>31.5582100062495</v>
      </c>
    </row>
    <row r="42" customFormat="false" ht="15" hidden="false" customHeight="false" outlineLevel="0" collapsed="false">
      <c r="A42" s="29" t="n">
        <v>38</v>
      </c>
      <c r="B42" s="30" t="n">
        <f aca="false">E41</f>
        <v>0</v>
      </c>
      <c r="C42" s="30" t="n">
        <f aca="false">B42*Inputs!$K$8/12</f>
        <v>0</v>
      </c>
      <c r="D42" s="30" t="n">
        <f aca="false">IF(B42&gt;0,MIN(Inputs!$L$8,B42+C42),0)+MIN(Z42,MAX(B42+C42-(IF(B42&gt;0,MIN(Inputs!$L$8,B42+C42),0)),0))</f>
        <v>0</v>
      </c>
      <c r="E42" s="31" t="n">
        <f aca="false">MAX(B42+C42-D42,0)</f>
        <v>0</v>
      </c>
      <c r="F42" s="30" t="n">
        <f aca="false">I41</f>
        <v>0</v>
      </c>
      <c r="G42" s="30" t="n">
        <f aca="false">F42*Inputs!$K$9/12</f>
        <v>0</v>
      </c>
      <c r="H42" s="30" t="n">
        <f aca="false">IF(F42&gt;0,MIN(Inputs!$L$9,F42+G42),0)+MIN(AA42,MAX(F42+G42-(IF(F42&gt;0,MIN(Inputs!$L$9,F42+G42),0)),0))</f>
        <v>0</v>
      </c>
      <c r="I42" s="31" t="n">
        <f aca="false">MAX(F42+G42-H42,0)</f>
        <v>0</v>
      </c>
      <c r="J42" s="30" t="n">
        <f aca="false">M41</f>
        <v>0</v>
      </c>
      <c r="K42" s="30" t="n">
        <f aca="false">J42*Inputs!$K$10/12</f>
        <v>0</v>
      </c>
      <c r="L42" s="30" t="n">
        <f aca="false">IF(J42&gt;0,MIN(Inputs!$L$10,J42+K42),0)+MIN(AB42,MAX(J42+K42-(IF(J42&gt;0,MIN(Inputs!$L$10,J42+K42),0)),0))</f>
        <v>0</v>
      </c>
      <c r="M42" s="31" t="n">
        <f aca="false">MAX(J42+K42-L42,0)</f>
        <v>0</v>
      </c>
      <c r="N42" s="30" t="n">
        <f aca="false">Q41</f>
        <v>0</v>
      </c>
      <c r="O42" s="30" t="n">
        <f aca="false">N42*Inputs!$K$11/12</f>
        <v>0</v>
      </c>
      <c r="P42" s="30" t="n">
        <f aca="false">IF(N42&gt;0,MIN(Inputs!$L$11,N42+O42),0)+MIN(AC42,MAX(N42+O42-(IF(N42&gt;0,MIN(Inputs!$L$11,N42+O42),0)),0))</f>
        <v>0</v>
      </c>
      <c r="Q42" s="31" t="n">
        <f aca="false">MAX(N42+O42-P42,0)</f>
        <v>0</v>
      </c>
      <c r="R42" s="30" t="n">
        <f aca="false">U41</f>
        <v>7477.08087833945</v>
      </c>
      <c r="S42" s="30" t="n">
        <f aca="false">R42*Inputs!$K$12/12</f>
        <v>28.0390532937729</v>
      </c>
      <c r="T42" s="30" t="n">
        <f aca="false">IF(R42&gt;0,MIN(Inputs!$L$12,R42+S42),0)+MIN(AD42,MAX(R42+S42-(IF(R42&gt;0,MIN(Inputs!$L$12,R42+S42),0)),0))</f>
        <v>970</v>
      </c>
      <c r="U42" s="31" t="n">
        <f aca="false">MAX(R42+S42-T42,0)</f>
        <v>6535.11993163322</v>
      </c>
      <c r="V42" s="30" t="n">
        <f aca="false">Y41</f>
        <v>0</v>
      </c>
      <c r="W42" s="30" t="n">
        <f aca="false">V42*Inputs!$K$13/12</f>
        <v>0</v>
      </c>
      <c r="X42" s="30" t="n">
        <f aca="false">IF(V42&gt;0,MIN(Inputs!$L$13,V42+W42),0)+MIN(AE42,MAX(V42+W42-(IF(V42&gt;0,MIN(Inputs!$L$13,V42+W42),0)),0))</f>
        <v>0</v>
      </c>
      <c r="Y42" s="31" t="n">
        <f aca="false">MAX(V42+W42-X42,0)</f>
        <v>0</v>
      </c>
      <c r="Z42" s="32" t="n">
        <f aca="false">Inputs!$B$4+IF(B42=0,Inputs!$L$8,0)+IF(F42=0,Inputs!$L$9,0)+IF(J42=0,Inputs!$L$10,0)+IF(N42=0,Inputs!$L$11,0)+IF(R42=0,Inputs!$L$12,0)+IF(V42=0,Inputs!$L$13,0)</f>
        <v>760</v>
      </c>
      <c r="AA42" s="32" t="n">
        <f aca="false">Z42-MIN(Z42,MAX(B42+C42-(IF(B42&gt;0,MIN(Inputs!$L$8,B42+C42),0)),0))</f>
        <v>760</v>
      </c>
      <c r="AB42" s="32" t="n">
        <f aca="false">AA42-MIN(AA42,MAX(F42+G42-(IF(F42&gt;0,MIN(Inputs!$L$9,F42+G42),0)),0))</f>
        <v>760</v>
      </c>
      <c r="AC42" s="32" t="n">
        <f aca="false">AB42-MIN(AB42,MAX(J42+K42-(IF(J42&gt;0,MIN(Inputs!$L$10,J42+K42),0)),0))</f>
        <v>760</v>
      </c>
      <c r="AD42" s="32" t="n">
        <f aca="false">AC42-MIN(AC42,MAX(N42+O42-(IF(N42&gt;0,MIN(Inputs!$L$11,N42+O42),0)),0))</f>
        <v>760</v>
      </c>
      <c r="AE42" s="32" t="n">
        <f aca="false">AD42-MIN(AD42,MAX(R42+S42-(IF(R42&gt;0,MIN(Inputs!$L$12,R42+S42),0)),0))</f>
        <v>0</v>
      </c>
      <c r="AF42" s="32" t="n">
        <f aca="false">AE42-MIN(AE42,MAX(V42+W42-(IF(V42&gt;0,MIN(Inputs!$L$13,V42+W42),0)),0))</f>
        <v>0</v>
      </c>
      <c r="AG42" s="31" t="n">
        <f aca="false">(B42+C42-E42)+(F42+G42-I42)+(J42+K42-M42)+(N42+O42-Q42)+(R42+S42-U42)+(V42+W42-Y42)</f>
        <v>970</v>
      </c>
      <c r="AH42" s="31" t="n">
        <f aca="false">E42+I42+M42+Q42+U42+Y42</f>
        <v>6535.11993163322</v>
      </c>
      <c r="AI42" s="31" t="n">
        <f aca="false">C42+G42+K42+O42+S42+W42</f>
        <v>28.0390532937729</v>
      </c>
    </row>
    <row r="43" customFormat="false" ht="15" hidden="false" customHeight="false" outlineLevel="0" collapsed="false">
      <c r="A43" s="29" t="n">
        <v>39</v>
      </c>
      <c r="B43" s="30" t="n">
        <f aca="false">E42</f>
        <v>0</v>
      </c>
      <c r="C43" s="30" t="n">
        <f aca="false">B43*Inputs!$K$8/12</f>
        <v>0</v>
      </c>
      <c r="D43" s="30" t="n">
        <f aca="false">IF(B43&gt;0,MIN(Inputs!$L$8,B43+C43),0)+MIN(Z43,MAX(B43+C43-(IF(B43&gt;0,MIN(Inputs!$L$8,B43+C43),0)),0))</f>
        <v>0</v>
      </c>
      <c r="E43" s="31" t="n">
        <f aca="false">MAX(B43+C43-D43,0)</f>
        <v>0</v>
      </c>
      <c r="F43" s="30" t="n">
        <f aca="false">I42</f>
        <v>0</v>
      </c>
      <c r="G43" s="30" t="n">
        <f aca="false">F43*Inputs!$K$9/12</f>
        <v>0</v>
      </c>
      <c r="H43" s="30" t="n">
        <f aca="false">IF(F43&gt;0,MIN(Inputs!$L$9,F43+G43),0)+MIN(AA43,MAX(F43+G43-(IF(F43&gt;0,MIN(Inputs!$L$9,F43+G43),0)),0))</f>
        <v>0</v>
      </c>
      <c r="I43" s="31" t="n">
        <f aca="false">MAX(F43+G43-H43,0)</f>
        <v>0</v>
      </c>
      <c r="J43" s="30" t="n">
        <f aca="false">M42</f>
        <v>0</v>
      </c>
      <c r="K43" s="30" t="n">
        <f aca="false">J43*Inputs!$K$10/12</f>
        <v>0</v>
      </c>
      <c r="L43" s="30" t="n">
        <f aca="false">IF(J43&gt;0,MIN(Inputs!$L$10,J43+K43),0)+MIN(AB43,MAX(J43+K43-(IF(J43&gt;0,MIN(Inputs!$L$10,J43+K43),0)),0))</f>
        <v>0</v>
      </c>
      <c r="M43" s="31" t="n">
        <f aca="false">MAX(J43+K43-L43,0)</f>
        <v>0</v>
      </c>
      <c r="N43" s="30" t="n">
        <f aca="false">Q42</f>
        <v>0</v>
      </c>
      <c r="O43" s="30" t="n">
        <f aca="false">N43*Inputs!$K$11/12</f>
        <v>0</v>
      </c>
      <c r="P43" s="30" t="n">
        <f aca="false">IF(N43&gt;0,MIN(Inputs!$L$11,N43+O43),0)+MIN(AC43,MAX(N43+O43-(IF(N43&gt;0,MIN(Inputs!$L$11,N43+O43),0)),0))</f>
        <v>0</v>
      </c>
      <c r="Q43" s="31" t="n">
        <f aca="false">MAX(N43+O43-P43,0)</f>
        <v>0</v>
      </c>
      <c r="R43" s="30" t="n">
        <f aca="false">U42</f>
        <v>6535.11993163322</v>
      </c>
      <c r="S43" s="30" t="n">
        <f aca="false">R43*Inputs!$K$12/12</f>
        <v>24.5066997436246</v>
      </c>
      <c r="T43" s="30" t="n">
        <f aca="false">IF(R43&gt;0,MIN(Inputs!$L$12,R43+S43),0)+MIN(AD43,MAX(R43+S43-(IF(R43&gt;0,MIN(Inputs!$L$12,R43+S43),0)),0))</f>
        <v>970</v>
      </c>
      <c r="U43" s="31" t="n">
        <f aca="false">MAX(R43+S43-T43,0)</f>
        <v>5589.62663137684</v>
      </c>
      <c r="V43" s="30" t="n">
        <f aca="false">Y42</f>
        <v>0</v>
      </c>
      <c r="W43" s="30" t="n">
        <f aca="false">V43*Inputs!$K$13/12</f>
        <v>0</v>
      </c>
      <c r="X43" s="30" t="n">
        <f aca="false">IF(V43&gt;0,MIN(Inputs!$L$13,V43+W43),0)+MIN(AE43,MAX(V43+W43-(IF(V43&gt;0,MIN(Inputs!$L$13,V43+W43),0)),0))</f>
        <v>0</v>
      </c>
      <c r="Y43" s="31" t="n">
        <f aca="false">MAX(V43+W43-X43,0)</f>
        <v>0</v>
      </c>
      <c r="Z43" s="32" t="n">
        <f aca="false">Inputs!$B$4+IF(B43=0,Inputs!$L$8,0)+IF(F43=0,Inputs!$L$9,0)+IF(J43=0,Inputs!$L$10,0)+IF(N43=0,Inputs!$L$11,0)+IF(R43=0,Inputs!$L$12,0)+IF(V43=0,Inputs!$L$13,0)</f>
        <v>760</v>
      </c>
      <c r="AA43" s="32" t="n">
        <f aca="false">Z43-MIN(Z43,MAX(B43+C43-(IF(B43&gt;0,MIN(Inputs!$L$8,B43+C43),0)),0))</f>
        <v>760</v>
      </c>
      <c r="AB43" s="32" t="n">
        <f aca="false">AA43-MIN(AA43,MAX(F43+G43-(IF(F43&gt;0,MIN(Inputs!$L$9,F43+G43),0)),0))</f>
        <v>760</v>
      </c>
      <c r="AC43" s="32" t="n">
        <f aca="false">AB43-MIN(AB43,MAX(J43+K43-(IF(J43&gt;0,MIN(Inputs!$L$10,J43+K43),0)),0))</f>
        <v>760</v>
      </c>
      <c r="AD43" s="32" t="n">
        <f aca="false">AC43-MIN(AC43,MAX(N43+O43-(IF(N43&gt;0,MIN(Inputs!$L$11,N43+O43),0)),0))</f>
        <v>760</v>
      </c>
      <c r="AE43" s="32" t="n">
        <f aca="false">AD43-MIN(AD43,MAX(R43+S43-(IF(R43&gt;0,MIN(Inputs!$L$12,R43+S43),0)),0))</f>
        <v>0</v>
      </c>
      <c r="AF43" s="32" t="n">
        <f aca="false">AE43-MIN(AE43,MAX(V43+W43-(IF(V43&gt;0,MIN(Inputs!$L$13,V43+W43),0)),0))</f>
        <v>0</v>
      </c>
      <c r="AG43" s="31" t="n">
        <f aca="false">(B43+C43-E43)+(F43+G43-I43)+(J43+K43-M43)+(N43+O43-Q43)+(R43+S43-U43)+(V43+W43-Y43)</f>
        <v>970</v>
      </c>
      <c r="AH43" s="31" t="n">
        <f aca="false">E43+I43+M43+Q43+U43+Y43</f>
        <v>5589.62663137684</v>
      </c>
      <c r="AI43" s="31" t="n">
        <f aca="false">C43+G43+K43+O43+S43+W43</f>
        <v>24.5066997436246</v>
      </c>
    </row>
    <row r="44" customFormat="false" ht="15" hidden="false" customHeight="false" outlineLevel="0" collapsed="false">
      <c r="A44" s="29" t="n">
        <v>40</v>
      </c>
      <c r="B44" s="30" t="n">
        <f aca="false">E43</f>
        <v>0</v>
      </c>
      <c r="C44" s="30" t="n">
        <f aca="false">B44*Inputs!$K$8/12</f>
        <v>0</v>
      </c>
      <c r="D44" s="30" t="n">
        <f aca="false">IF(B44&gt;0,MIN(Inputs!$L$8,B44+C44),0)+MIN(Z44,MAX(B44+C44-(IF(B44&gt;0,MIN(Inputs!$L$8,B44+C44),0)),0))</f>
        <v>0</v>
      </c>
      <c r="E44" s="31" t="n">
        <f aca="false">MAX(B44+C44-D44,0)</f>
        <v>0</v>
      </c>
      <c r="F44" s="30" t="n">
        <f aca="false">I43</f>
        <v>0</v>
      </c>
      <c r="G44" s="30" t="n">
        <f aca="false">F44*Inputs!$K$9/12</f>
        <v>0</v>
      </c>
      <c r="H44" s="30" t="n">
        <f aca="false">IF(F44&gt;0,MIN(Inputs!$L$9,F44+G44),0)+MIN(AA44,MAX(F44+G44-(IF(F44&gt;0,MIN(Inputs!$L$9,F44+G44),0)),0))</f>
        <v>0</v>
      </c>
      <c r="I44" s="31" t="n">
        <f aca="false">MAX(F44+G44-H44,0)</f>
        <v>0</v>
      </c>
      <c r="J44" s="30" t="n">
        <f aca="false">M43</f>
        <v>0</v>
      </c>
      <c r="K44" s="30" t="n">
        <f aca="false">J44*Inputs!$K$10/12</f>
        <v>0</v>
      </c>
      <c r="L44" s="30" t="n">
        <f aca="false">IF(J44&gt;0,MIN(Inputs!$L$10,J44+K44),0)+MIN(AB44,MAX(J44+K44-(IF(J44&gt;0,MIN(Inputs!$L$10,J44+K44),0)),0))</f>
        <v>0</v>
      </c>
      <c r="M44" s="31" t="n">
        <f aca="false">MAX(J44+K44-L44,0)</f>
        <v>0</v>
      </c>
      <c r="N44" s="30" t="n">
        <f aca="false">Q43</f>
        <v>0</v>
      </c>
      <c r="O44" s="30" t="n">
        <f aca="false">N44*Inputs!$K$11/12</f>
        <v>0</v>
      </c>
      <c r="P44" s="30" t="n">
        <f aca="false">IF(N44&gt;0,MIN(Inputs!$L$11,N44+O44),0)+MIN(AC44,MAX(N44+O44-(IF(N44&gt;0,MIN(Inputs!$L$11,N44+O44),0)),0))</f>
        <v>0</v>
      </c>
      <c r="Q44" s="31" t="n">
        <f aca="false">MAX(N44+O44-P44,0)</f>
        <v>0</v>
      </c>
      <c r="R44" s="30" t="n">
        <f aca="false">U43</f>
        <v>5589.62663137684</v>
      </c>
      <c r="S44" s="30" t="n">
        <f aca="false">R44*Inputs!$K$12/12</f>
        <v>20.9610998676632</v>
      </c>
      <c r="T44" s="30" t="n">
        <f aca="false">IF(R44&gt;0,MIN(Inputs!$L$12,R44+S44),0)+MIN(AD44,MAX(R44+S44-(IF(R44&gt;0,MIN(Inputs!$L$12,R44+S44),0)),0))</f>
        <v>970</v>
      </c>
      <c r="U44" s="31" t="n">
        <f aca="false">MAX(R44+S44-T44,0)</f>
        <v>4640.58773124451</v>
      </c>
      <c r="V44" s="30" t="n">
        <f aca="false">Y43</f>
        <v>0</v>
      </c>
      <c r="W44" s="30" t="n">
        <f aca="false">V44*Inputs!$K$13/12</f>
        <v>0</v>
      </c>
      <c r="X44" s="30" t="n">
        <f aca="false">IF(V44&gt;0,MIN(Inputs!$L$13,V44+W44),0)+MIN(AE44,MAX(V44+W44-(IF(V44&gt;0,MIN(Inputs!$L$13,V44+W44),0)),0))</f>
        <v>0</v>
      </c>
      <c r="Y44" s="31" t="n">
        <f aca="false">MAX(V44+W44-X44,0)</f>
        <v>0</v>
      </c>
      <c r="Z44" s="32" t="n">
        <f aca="false">Inputs!$B$4+IF(B44=0,Inputs!$L$8,0)+IF(F44=0,Inputs!$L$9,0)+IF(J44=0,Inputs!$L$10,0)+IF(N44=0,Inputs!$L$11,0)+IF(R44=0,Inputs!$L$12,0)+IF(V44=0,Inputs!$L$13,0)</f>
        <v>760</v>
      </c>
      <c r="AA44" s="32" t="n">
        <f aca="false">Z44-MIN(Z44,MAX(B44+C44-(IF(B44&gt;0,MIN(Inputs!$L$8,B44+C44),0)),0))</f>
        <v>760</v>
      </c>
      <c r="AB44" s="32" t="n">
        <f aca="false">AA44-MIN(AA44,MAX(F44+G44-(IF(F44&gt;0,MIN(Inputs!$L$9,F44+G44),0)),0))</f>
        <v>760</v>
      </c>
      <c r="AC44" s="32" t="n">
        <f aca="false">AB44-MIN(AB44,MAX(J44+K44-(IF(J44&gt;0,MIN(Inputs!$L$10,J44+K44),0)),0))</f>
        <v>760</v>
      </c>
      <c r="AD44" s="32" t="n">
        <f aca="false">AC44-MIN(AC44,MAX(N44+O44-(IF(N44&gt;0,MIN(Inputs!$L$11,N44+O44),0)),0))</f>
        <v>760</v>
      </c>
      <c r="AE44" s="32" t="n">
        <f aca="false">AD44-MIN(AD44,MAX(R44+S44-(IF(R44&gt;0,MIN(Inputs!$L$12,R44+S44),0)),0))</f>
        <v>0</v>
      </c>
      <c r="AF44" s="32" t="n">
        <f aca="false">AE44-MIN(AE44,MAX(V44+W44-(IF(V44&gt;0,MIN(Inputs!$L$13,V44+W44),0)),0))</f>
        <v>0</v>
      </c>
      <c r="AG44" s="31" t="n">
        <f aca="false">(B44+C44-E44)+(F44+G44-I44)+(J44+K44-M44)+(N44+O44-Q44)+(R44+S44-U44)+(V44+W44-Y44)</f>
        <v>970</v>
      </c>
      <c r="AH44" s="31" t="n">
        <f aca="false">E44+I44+M44+Q44+U44+Y44</f>
        <v>4640.58773124451</v>
      </c>
      <c r="AI44" s="31" t="n">
        <f aca="false">C44+G44+K44+O44+S44+W44</f>
        <v>20.9610998676632</v>
      </c>
    </row>
    <row r="45" customFormat="false" ht="15" hidden="false" customHeight="false" outlineLevel="0" collapsed="false">
      <c r="A45" s="29" t="n">
        <v>41</v>
      </c>
      <c r="B45" s="30" t="n">
        <f aca="false">E44</f>
        <v>0</v>
      </c>
      <c r="C45" s="30" t="n">
        <f aca="false">B45*Inputs!$K$8/12</f>
        <v>0</v>
      </c>
      <c r="D45" s="30" t="n">
        <f aca="false">IF(B45&gt;0,MIN(Inputs!$L$8,B45+C45),0)+MIN(Z45,MAX(B45+C45-(IF(B45&gt;0,MIN(Inputs!$L$8,B45+C45),0)),0))</f>
        <v>0</v>
      </c>
      <c r="E45" s="31" t="n">
        <f aca="false">MAX(B45+C45-D45,0)</f>
        <v>0</v>
      </c>
      <c r="F45" s="30" t="n">
        <f aca="false">I44</f>
        <v>0</v>
      </c>
      <c r="G45" s="30" t="n">
        <f aca="false">F45*Inputs!$K$9/12</f>
        <v>0</v>
      </c>
      <c r="H45" s="30" t="n">
        <f aca="false">IF(F45&gt;0,MIN(Inputs!$L$9,F45+G45),0)+MIN(AA45,MAX(F45+G45-(IF(F45&gt;0,MIN(Inputs!$L$9,F45+G45),0)),0))</f>
        <v>0</v>
      </c>
      <c r="I45" s="31" t="n">
        <f aca="false">MAX(F45+G45-H45,0)</f>
        <v>0</v>
      </c>
      <c r="J45" s="30" t="n">
        <f aca="false">M44</f>
        <v>0</v>
      </c>
      <c r="K45" s="30" t="n">
        <f aca="false">J45*Inputs!$K$10/12</f>
        <v>0</v>
      </c>
      <c r="L45" s="30" t="n">
        <f aca="false">IF(J45&gt;0,MIN(Inputs!$L$10,J45+K45),0)+MIN(AB45,MAX(J45+K45-(IF(J45&gt;0,MIN(Inputs!$L$10,J45+K45),0)),0))</f>
        <v>0</v>
      </c>
      <c r="M45" s="31" t="n">
        <f aca="false">MAX(J45+K45-L45,0)</f>
        <v>0</v>
      </c>
      <c r="N45" s="30" t="n">
        <f aca="false">Q44</f>
        <v>0</v>
      </c>
      <c r="O45" s="30" t="n">
        <f aca="false">N45*Inputs!$K$11/12</f>
        <v>0</v>
      </c>
      <c r="P45" s="30" t="n">
        <f aca="false">IF(N45&gt;0,MIN(Inputs!$L$11,N45+O45),0)+MIN(AC45,MAX(N45+O45-(IF(N45&gt;0,MIN(Inputs!$L$11,N45+O45),0)),0))</f>
        <v>0</v>
      </c>
      <c r="Q45" s="31" t="n">
        <f aca="false">MAX(N45+O45-P45,0)</f>
        <v>0</v>
      </c>
      <c r="R45" s="30" t="n">
        <f aca="false">U44</f>
        <v>4640.58773124451</v>
      </c>
      <c r="S45" s="30" t="n">
        <f aca="false">R45*Inputs!$K$12/12</f>
        <v>17.4022039921669</v>
      </c>
      <c r="T45" s="30" t="n">
        <f aca="false">IF(R45&gt;0,MIN(Inputs!$L$12,R45+S45),0)+MIN(AD45,MAX(R45+S45-(IF(R45&gt;0,MIN(Inputs!$L$12,R45+S45),0)),0))</f>
        <v>970</v>
      </c>
      <c r="U45" s="31" t="n">
        <f aca="false">MAX(R45+S45-T45,0)</f>
        <v>3687.98993523667</v>
      </c>
      <c r="V45" s="30" t="n">
        <f aca="false">Y44</f>
        <v>0</v>
      </c>
      <c r="W45" s="30" t="n">
        <f aca="false">V45*Inputs!$K$13/12</f>
        <v>0</v>
      </c>
      <c r="X45" s="30" t="n">
        <f aca="false">IF(V45&gt;0,MIN(Inputs!$L$13,V45+W45),0)+MIN(AE45,MAX(V45+W45-(IF(V45&gt;0,MIN(Inputs!$L$13,V45+W45),0)),0))</f>
        <v>0</v>
      </c>
      <c r="Y45" s="31" t="n">
        <f aca="false">MAX(V45+W45-X45,0)</f>
        <v>0</v>
      </c>
      <c r="Z45" s="32" t="n">
        <f aca="false">Inputs!$B$4+IF(B45=0,Inputs!$L$8,0)+IF(F45=0,Inputs!$L$9,0)+IF(J45=0,Inputs!$L$10,0)+IF(N45=0,Inputs!$L$11,0)+IF(R45=0,Inputs!$L$12,0)+IF(V45=0,Inputs!$L$13,0)</f>
        <v>760</v>
      </c>
      <c r="AA45" s="32" t="n">
        <f aca="false">Z45-MIN(Z45,MAX(B45+C45-(IF(B45&gt;0,MIN(Inputs!$L$8,B45+C45),0)),0))</f>
        <v>760</v>
      </c>
      <c r="AB45" s="32" t="n">
        <f aca="false">AA45-MIN(AA45,MAX(F45+G45-(IF(F45&gt;0,MIN(Inputs!$L$9,F45+G45),0)),0))</f>
        <v>760</v>
      </c>
      <c r="AC45" s="32" t="n">
        <f aca="false">AB45-MIN(AB45,MAX(J45+K45-(IF(J45&gt;0,MIN(Inputs!$L$10,J45+K45),0)),0))</f>
        <v>760</v>
      </c>
      <c r="AD45" s="32" t="n">
        <f aca="false">AC45-MIN(AC45,MAX(N45+O45-(IF(N45&gt;0,MIN(Inputs!$L$11,N45+O45),0)),0))</f>
        <v>760</v>
      </c>
      <c r="AE45" s="32" t="n">
        <f aca="false">AD45-MIN(AD45,MAX(R45+S45-(IF(R45&gt;0,MIN(Inputs!$L$12,R45+S45),0)),0))</f>
        <v>0</v>
      </c>
      <c r="AF45" s="32" t="n">
        <f aca="false">AE45-MIN(AE45,MAX(V45+W45-(IF(V45&gt;0,MIN(Inputs!$L$13,V45+W45),0)),0))</f>
        <v>0</v>
      </c>
      <c r="AG45" s="31" t="n">
        <f aca="false">(B45+C45-E45)+(F45+G45-I45)+(J45+K45-M45)+(N45+O45-Q45)+(R45+S45-U45)+(V45+W45-Y45)</f>
        <v>970</v>
      </c>
      <c r="AH45" s="31" t="n">
        <f aca="false">E45+I45+M45+Q45+U45+Y45</f>
        <v>3687.98993523667</v>
      </c>
      <c r="AI45" s="31" t="n">
        <f aca="false">C45+G45+K45+O45+S45+W45</f>
        <v>17.4022039921669</v>
      </c>
    </row>
    <row r="46" customFormat="false" ht="15" hidden="false" customHeight="false" outlineLevel="0" collapsed="false">
      <c r="A46" s="29" t="n">
        <v>42</v>
      </c>
      <c r="B46" s="30" t="n">
        <f aca="false">E45</f>
        <v>0</v>
      </c>
      <c r="C46" s="30" t="n">
        <f aca="false">B46*Inputs!$K$8/12</f>
        <v>0</v>
      </c>
      <c r="D46" s="30" t="n">
        <f aca="false">IF(B46&gt;0,MIN(Inputs!$L$8,B46+C46),0)+MIN(Z46,MAX(B46+C46-(IF(B46&gt;0,MIN(Inputs!$L$8,B46+C46),0)),0))</f>
        <v>0</v>
      </c>
      <c r="E46" s="31" t="n">
        <f aca="false">MAX(B46+C46-D46,0)</f>
        <v>0</v>
      </c>
      <c r="F46" s="30" t="n">
        <f aca="false">I45</f>
        <v>0</v>
      </c>
      <c r="G46" s="30" t="n">
        <f aca="false">F46*Inputs!$K$9/12</f>
        <v>0</v>
      </c>
      <c r="H46" s="30" t="n">
        <f aca="false">IF(F46&gt;0,MIN(Inputs!$L$9,F46+G46),0)+MIN(AA46,MAX(F46+G46-(IF(F46&gt;0,MIN(Inputs!$L$9,F46+G46),0)),0))</f>
        <v>0</v>
      </c>
      <c r="I46" s="31" t="n">
        <f aca="false">MAX(F46+G46-H46,0)</f>
        <v>0</v>
      </c>
      <c r="J46" s="30" t="n">
        <f aca="false">M45</f>
        <v>0</v>
      </c>
      <c r="K46" s="30" t="n">
        <f aca="false">J46*Inputs!$K$10/12</f>
        <v>0</v>
      </c>
      <c r="L46" s="30" t="n">
        <f aca="false">IF(J46&gt;0,MIN(Inputs!$L$10,J46+K46),0)+MIN(AB46,MAX(J46+K46-(IF(J46&gt;0,MIN(Inputs!$L$10,J46+K46),0)),0))</f>
        <v>0</v>
      </c>
      <c r="M46" s="31" t="n">
        <f aca="false">MAX(J46+K46-L46,0)</f>
        <v>0</v>
      </c>
      <c r="N46" s="30" t="n">
        <f aca="false">Q45</f>
        <v>0</v>
      </c>
      <c r="O46" s="30" t="n">
        <f aca="false">N46*Inputs!$K$11/12</f>
        <v>0</v>
      </c>
      <c r="P46" s="30" t="n">
        <f aca="false">IF(N46&gt;0,MIN(Inputs!$L$11,N46+O46),0)+MIN(AC46,MAX(N46+O46-(IF(N46&gt;0,MIN(Inputs!$L$11,N46+O46),0)),0))</f>
        <v>0</v>
      </c>
      <c r="Q46" s="31" t="n">
        <f aca="false">MAX(N46+O46-P46,0)</f>
        <v>0</v>
      </c>
      <c r="R46" s="30" t="n">
        <f aca="false">U45</f>
        <v>3687.98993523667</v>
      </c>
      <c r="S46" s="30" t="n">
        <f aca="false">R46*Inputs!$K$12/12</f>
        <v>13.8299622571375</v>
      </c>
      <c r="T46" s="30" t="n">
        <f aca="false">IF(R46&gt;0,MIN(Inputs!$L$12,R46+S46),0)+MIN(AD46,MAX(R46+S46-(IF(R46&gt;0,MIN(Inputs!$L$12,R46+S46),0)),0))</f>
        <v>970</v>
      </c>
      <c r="U46" s="31" t="n">
        <f aca="false">MAX(R46+S46-T46,0)</f>
        <v>2731.81989749381</v>
      </c>
      <c r="V46" s="30" t="n">
        <f aca="false">Y45</f>
        <v>0</v>
      </c>
      <c r="W46" s="30" t="n">
        <f aca="false">V46*Inputs!$K$13/12</f>
        <v>0</v>
      </c>
      <c r="X46" s="30" t="n">
        <f aca="false">IF(V46&gt;0,MIN(Inputs!$L$13,V46+W46),0)+MIN(AE46,MAX(V46+W46-(IF(V46&gt;0,MIN(Inputs!$L$13,V46+W46),0)),0))</f>
        <v>0</v>
      </c>
      <c r="Y46" s="31" t="n">
        <f aca="false">MAX(V46+W46-X46,0)</f>
        <v>0</v>
      </c>
      <c r="Z46" s="32" t="n">
        <f aca="false">Inputs!$B$4+IF(B46=0,Inputs!$L$8,0)+IF(F46=0,Inputs!$L$9,0)+IF(J46=0,Inputs!$L$10,0)+IF(N46=0,Inputs!$L$11,0)+IF(R46=0,Inputs!$L$12,0)+IF(V46=0,Inputs!$L$13,0)</f>
        <v>760</v>
      </c>
      <c r="AA46" s="32" t="n">
        <f aca="false">Z46-MIN(Z46,MAX(B46+C46-(IF(B46&gt;0,MIN(Inputs!$L$8,B46+C46),0)),0))</f>
        <v>760</v>
      </c>
      <c r="AB46" s="32" t="n">
        <f aca="false">AA46-MIN(AA46,MAX(F46+G46-(IF(F46&gt;0,MIN(Inputs!$L$9,F46+G46),0)),0))</f>
        <v>760</v>
      </c>
      <c r="AC46" s="32" t="n">
        <f aca="false">AB46-MIN(AB46,MAX(J46+K46-(IF(J46&gt;0,MIN(Inputs!$L$10,J46+K46),0)),0))</f>
        <v>760</v>
      </c>
      <c r="AD46" s="32" t="n">
        <f aca="false">AC46-MIN(AC46,MAX(N46+O46-(IF(N46&gt;0,MIN(Inputs!$L$11,N46+O46),0)),0))</f>
        <v>760</v>
      </c>
      <c r="AE46" s="32" t="n">
        <f aca="false">AD46-MIN(AD46,MAX(R46+S46-(IF(R46&gt;0,MIN(Inputs!$L$12,R46+S46),0)),0))</f>
        <v>0</v>
      </c>
      <c r="AF46" s="32" t="n">
        <f aca="false">AE46-MIN(AE46,MAX(V46+W46-(IF(V46&gt;0,MIN(Inputs!$L$13,V46+W46),0)),0))</f>
        <v>0</v>
      </c>
      <c r="AG46" s="31" t="n">
        <f aca="false">(B46+C46-E46)+(F46+G46-I46)+(J46+K46-M46)+(N46+O46-Q46)+(R46+S46-U46)+(V46+W46-Y46)</f>
        <v>970</v>
      </c>
      <c r="AH46" s="31" t="n">
        <f aca="false">E46+I46+M46+Q46+U46+Y46</f>
        <v>2731.81989749381</v>
      </c>
      <c r="AI46" s="31" t="n">
        <f aca="false">C46+G46+K46+O46+S46+W46</f>
        <v>13.8299622571375</v>
      </c>
    </row>
    <row r="47" customFormat="false" ht="15" hidden="false" customHeight="false" outlineLevel="0" collapsed="false">
      <c r="A47" s="29" t="n">
        <v>43</v>
      </c>
      <c r="B47" s="30" t="n">
        <f aca="false">E46</f>
        <v>0</v>
      </c>
      <c r="C47" s="30" t="n">
        <f aca="false">B47*Inputs!$K$8/12</f>
        <v>0</v>
      </c>
      <c r="D47" s="30" t="n">
        <f aca="false">IF(B47&gt;0,MIN(Inputs!$L$8,B47+C47),0)+MIN(Z47,MAX(B47+C47-(IF(B47&gt;0,MIN(Inputs!$L$8,B47+C47),0)),0))</f>
        <v>0</v>
      </c>
      <c r="E47" s="31" t="n">
        <f aca="false">MAX(B47+C47-D47,0)</f>
        <v>0</v>
      </c>
      <c r="F47" s="30" t="n">
        <f aca="false">I46</f>
        <v>0</v>
      </c>
      <c r="G47" s="30" t="n">
        <f aca="false">F47*Inputs!$K$9/12</f>
        <v>0</v>
      </c>
      <c r="H47" s="30" t="n">
        <f aca="false">IF(F47&gt;0,MIN(Inputs!$L$9,F47+G47),0)+MIN(AA47,MAX(F47+G47-(IF(F47&gt;0,MIN(Inputs!$L$9,F47+G47),0)),0))</f>
        <v>0</v>
      </c>
      <c r="I47" s="31" t="n">
        <f aca="false">MAX(F47+G47-H47,0)</f>
        <v>0</v>
      </c>
      <c r="J47" s="30" t="n">
        <f aca="false">M46</f>
        <v>0</v>
      </c>
      <c r="K47" s="30" t="n">
        <f aca="false">J47*Inputs!$K$10/12</f>
        <v>0</v>
      </c>
      <c r="L47" s="30" t="n">
        <f aca="false">IF(J47&gt;0,MIN(Inputs!$L$10,J47+K47),0)+MIN(AB47,MAX(J47+K47-(IF(J47&gt;0,MIN(Inputs!$L$10,J47+K47),0)),0))</f>
        <v>0</v>
      </c>
      <c r="M47" s="31" t="n">
        <f aca="false">MAX(J47+K47-L47,0)</f>
        <v>0</v>
      </c>
      <c r="N47" s="30" t="n">
        <f aca="false">Q46</f>
        <v>0</v>
      </c>
      <c r="O47" s="30" t="n">
        <f aca="false">N47*Inputs!$K$11/12</f>
        <v>0</v>
      </c>
      <c r="P47" s="30" t="n">
        <f aca="false">IF(N47&gt;0,MIN(Inputs!$L$11,N47+O47),0)+MIN(AC47,MAX(N47+O47-(IF(N47&gt;0,MIN(Inputs!$L$11,N47+O47),0)),0))</f>
        <v>0</v>
      </c>
      <c r="Q47" s="31" t="n">
        <f aca="false">MAX(N47+O47-P47,0)</f>
        <v>0</v>
      </c>
      <c r="R47" s="30" t="n">
        <f aca="false">U46</f>
        <v>2731.81989749381</v>
      </c>
      <c r="S47" s="30" t="n">
        <f aca="false">R47*Inputs!$K$12/12</f>
        <v>10.2443246156018</v>
      </c>
      <c r="T47" s="30" t="n">
        <f aca="false">IF(R47&gt;0,MIN(Inputs!$L$12,R47+S47),0)+MIN(AD47,MAX(R47+S47-(IF(R47&gt;0,MIN(Inputs!$L$12,R47+S47),0)),0))</f>
        <v>970</v>
      </c>
      <c r="U47" s="31" t="n">
        <f aca="false">MAX(R47+S47-T47,0)</f>
        <v>1772.06422210941</v>
      </c>
      <c r="V47" s="30" t="n">
        <f aca="false">Y46</f>
        <v>0</v>
      </c>
      <c r="W47" s="30" t="n">
        <f aca="false">V47*Inputs!$K$13/12</f>
        <v>0</v>
      </c>
      <c r="X47" s="30" t="n">
        <f aca="false">IF(V47&gt;0,MIN(Inputs!$L$13,V47+W47),0)+MIN(AE47,MAX(V47+W47-(IF(V47&gt;0,MIN(Inputs!$L$13,V47+W47),0)),0))</f>
        <v>0</v>
      </c>
      <c r="Y47" s="31" t="n">
        <f aca="false">MAX(V47+W47-X47,0)</f>
        <v>0</v>
      </c>
      <c r="Z47" s="32" t="n">
        <f aca="false">Inputs!$B$4+IF(B47=0,Inputs!$L$8,0)+IF(F47=0,Inputs!$L$9,0)+IF(J47=0,Inputs!$L$10,0)+IF(N47=0,Inputs!$L$11,0)+IF(R47=0,Inputs!$L$12,0)+IF(V47=0,Inputs!$L$13,0)</f>
        <v>760</v>
      </c>
      <c r="AA47" s="32" t="n">
        <f aca="false">Z47-MIN(Z47,MAX(B47+C47-(IF(B47&gt;0,MIN(Inputs!$L$8,B47+C47),0)),0))</f>
        <v>760</v>
      </c>
      <c r="AB47" s="32" t="n">
        <f aca="false">AA47-MIN(AA47,MAX(F47+G47-(IF(F47&gt;0,MIN(Inputs!$L$9,F47+G47),0)),0))</f>
        <v>760</v>
      </c>
      <c r="AC47" s="32" t="n">
        <f aca="false">AB47-MIN(AB47,MAX(J47+K47-(IF(J47&gt;0,MIN(Inputs!$L$10,J47+K47),0)),0))</f>
        <v>760</v>
      </c>
      <c r="AD47" s="32" t="n">
        <f aca="false">AC47-MIN(AC47,MAX(N47+O47-(IF(N47&gt;0,MIN(Inputs!$L$11,N47+O47),0)),0))</f>
        <v>760</v>
      </c>
      <c r="AE47" s="32" t="n">
        <f aca="false">AD47-MIN(AD47,MAX(R47+S47-(IF(R47&gt;0,MIN(Inputs!$L$12,R47+S47),0)),0))</f>
        <v>0</v>
      </c>
      <c r="AF47" s="32" t="n">
        <f aca="false">AE47-MIN(AE47,MAX(V47+W47-(IF(V47&gt;0,MIN(Inputs!$L$13,V47+W47),0)),0))</f>
        <v>0</v>
      </c>
      <c r="AG47" s="31" t="n">
        <f aca="false">(B47+C47-E47)+(F47+G47-I47)+(J47+K47-M47)+(N47+O47-Q47)+(R47+S47-U47)+(V47+W47-Y47)</f>
        <v>970</v>
      </c>
      <c r="AH47" s="31" t="n">
        <f aca="false">E47+I47+M47+Q47+U47+Y47</f>
        <v>1772.06422210941</v>
      </c>
      <c r="AI47" s="31" t="n">
        <f aca="false">C47+G47+K47+O47+S47+W47</f>
        <v>10.2443246156018</v>
      </c>
    </row>
    <row r="48" customFormat="false" ht="15" hidden="false" customHeight="false" outlineLevel="0" collapsed="false">
      <c r="A48" s="29" t="n">
        <v>44</v>
      </c>
      <c r="B48" s="30" t="n">
        <f aca="false">E47</f>
        <v>0</v>
      </c>
      <c r="C48" s="30" t="n">
        <f aca="false">B48*Inputs!$K$8/12</f>
        <v>0</v>
      </c>
      <c r="D48" s="30" t="n">
        <f aca="false">IF(B48&gt;0,MIN(Inputs!$L$8,B48+C48),0)+MIN(Z48,MAX(B48+C48-(IF(B48&gt;0,MIN(Inputs!$L$8,B48+C48),0)),0))</f>
        <v>0</v>
      </c>
      <c r="E48" s="31" t="n">
        <f aca="false">MAX(B48+C48-D48,0)</f>
        <v>0</v>
      </c>
      <c r="F48" s="30" t="n">
        <f aca="false">I47</f>
        <v>0</v>
      </c>
      <c r="G48" s="30" t="n">
        <f aca="false">F48*Inputs!$K$9/12</f>
        <v>0</v>
      </c>
      <c r="H48" s="30" t="n">
        <f aca="false">IF(F48&gt;0,MIN(Inputs!$L$9,F48+G48),0)+MIN(AA48,MAX(F48+G48-(IF(F48&gt;0,MIN(Inputs!$L$9,F48+G48),0)),0))</f>
        <v>0</v>
      </c>
      <c r="I48" s="31" t="n">
        <f aca="false">MAX(F48+G48-H48,0)</f>
        <v>0</v>
      </c>
      <c r="J48" s="30" t="n">
        <f aca="false">M47</f>
        <v>0</v>
      </c>
      <c r="K48" s="30" t="n">
        <f aca="false">J48*Inputs!$K$10/12</f>
        <v>0</v>
      </c>
      <c r="L48" s="30" t="n">
        <f aca="false">IF(J48&gt;0,MIN(Inputs!$L$10,J48+K48),0)+MIN(AB48,MAX(J48+K48-(IF(J48&gt;0,MIN(Inputs!$L$10,J48+K48),0)),0))</f>
        <v>0</v>
      </c>
      <c r="M48" s="31" t="n">
        <f aca="false">MAX(J48+K48-L48,0)</f>
        <v>0</v>
      </c>
      <c r="N48" s="30" t="n">
        <f aca="false">Q47</f>
        <v>0</v>
      </c>
      <c r="O48" s="30" t="n">
        <f aca="false">N48*Inputs!$K$11/12</f>
        <v>0</v>
      </c>
      <c r="P48" s="30" t="n">
        <f aca="false">IF(N48&gt;0,MIN(Inputs!$L$11,N48+O48),0)+MIN(AC48,MAX(N48+O48-(IF(N48&gt;0,MIN(Inputs!$L$11,N48+O48),0)),0))</f>
        <v>0</v>
      </c>
      <c r="Q48" s="31" t="n">
        <f aca="false">MAX(N48+O48-P48,0)</f>
        <v>0</v>
      </c>
      <c r="R48" s="30" t="n">
        <f aca="false">U47</f>
        <v>1772.06422210941</v>
      </c>
      <c r="S48" s="30" t="n">
        <f aca="false">R48*Inputs!$K$12/12</f>
        <v>6.6452408329103</v>
      </c>
      <c r="T48" s="30" t="n">
        <f aca="false">IF(R48&gt;0,MIN(Inputs!$L$12,R48+S48),0)+MIN(AD48,MAX(R48+S48-(IF(R48&gt;0,MIN(Inputs!$L$12,R48+S48),0)),0))</f>
        <v>970</v>
      </c>
      <c r="U48" s="31" t="n">
        <f aca="false">MAX(R48+S48-T48,0)</f>
        <v>808.709462942323</v>
      </c>
      <c r="V48" s="30" t="n">
        <f aca="false">Y47</f>
        <v>0</v>
      </c>
      <c r="W48" s="30" t="n">
        <f aca="false">V48*Inputs!$K$13/12</f>
        <v>0</v>
      </c>
      <c r="X48" s="30" t="n">
        <f aca="false">IF(V48&gt;0,MIN(Inputs!$L$13,V48+W48),0)+MIN(AE48,MAX(V48+W48-(IF(V48&gt;0,MIN(Inputs!$L$13,V48+W48),0)),0))</f>
        <v>0</v>
      </c>
      <c r="Y48" s="31" t="n">
        <f aca="false">MAX(V48+W48-X48,0)</f>
        <v>0</v>
      </c>
      <c r="Z48" s="32" t="n">
        <f aca="false">Inputs!$B$4+IF(B48=0,Inputs!$L$8,0)+IF(F48=0,Inputs!$L$9,0)+IF(J48=0,Inputs!$L$10,0)+IF(N48=0,Inputs!$L$11,0)+IF(R48=0,Inputs!$L$12,0)+IF(V48=0,Inputs!$L$13,0)</f>
        <v>760</v>
      </c>
      <c r="AA48" s="32" t="n">
        <f aca="false">Z48-MIN(Z48,MAX(B48+C48-(IF(B48&gt;0,MIN(Inputs!$L$8,B48+C48),0)),0))</f>
        <v>760</v>
      </c>
      <c r="AB48" s="32" t="n">
        <f aca="false">AA48-MIN(AA48,MAX(F48+G48-(IF(F48&gt;0,MIN(Inputs!$L$9,F48+G48),0)),0))</f>
        <v>760</v>
      </c>
      <c r="AC48" s="32" t="n">
        <f aca="false">AB48-MIN(AB48,MAX(J48+K48-(IF(J48&gt;0,MIN(Inputs!$L$10,J48+K48),0)),0))</f>
        <v>760</v>
      </c>
      <c r="AD48" s="32" t="n">
        <f aca="false">AC48-MIN(AC48,MAX(N48+O48-(IF(N48&gt;0,MIN(Inputs!$L$11,N48+O48),0)),0))</f>
        <v>760</v>
      </c>
      <c r="AE48" s="32" t="n">
        <f aca="false">AD48-MIN(AD48,MAX(R48+S48-(IF(R48&gt;0,MIN(Inputs!$L$12,R48+S48),0)),0))</f>
        <v>0</v>
      </c>
      <c r="AF48" s="32" t="n">
        <f aca="false">AE48-MIN(AE48,MAX(V48+W48-(IF(V48&gt;0,MIN(Inputs!$L$13,V48+W48),0)),0))</f>
        <v>0</v>
      </c>
      <c r="AG48" s="31" t="n">
        <f aca="false">(B48+C48-E48)+(F48+G48-I48)+(J48+K48-M48)+(N48+O48-Q48)+(R48+S48-U48)+(V48+W48-Y48)</f>
        <v>970</v>
      </c>
      <c r="AH48" s="31" t="n">
        <f aca="false">E48+I48+M48+Q48+U48+Y48</f>
        <v>808.709462942323</v>
      </c>
      <c r="AI48" s="31" t="n">
        <f aca="false">C48+G48+K48+O48+S48+W48</f>
        <v>6.6452408329103</v>
      </c>
    </row>
    <row r="49" customFormat="false" ht="15" hidden="false" customHeight="false" outlineLevel="0" collapsed="false">
      <c r="A49" s="29" t="n">
        <v>45</v>
      </c>
      <c r="B49" s="30" t="n">
        <f aca="false">E48</f>
        <v>0</v>
      </c>
      <c r="C49" s="30" t="n">
        <f aca="false">B49*Inputs!$K$8/12</f>
        <v>0</v>
      </c>
      <c r="D49" s="30" t="n">
        <f aca="false">IF(B49&gt;0,MIN(Inputs!$L$8,B49+C49),0)+MIN(Z49,MAX(B49+C49-(IF(B49&gt;0,MIN(Inputs!$L$8,B49+C49),0)),0))</f>
        <v>0</v>
      </c>
      <c r="E49" s="31" t="n">
        <f aca="false">MAX(B49+C49-D49,0)</f>
        <v>0</v>
      </c>
      <c r="F49" s="30" t="n">
        <f aca="false">I48</f>
        <v>0</v>
      </c>
      <c r="G49" s="30" t="n">
        <f aca="false">F49*Inputs!$K$9/12</f>
        <v>0</v>
      </c>
      <c r="H49" s="30" t="n">
        <f aca="false">IF(F49&gt;0,MIN(Inputs!$L$9,F49+G49),0)+MIN(AA49,MAX(F49+G49-(IF(F49&gt;0,MIN(Inputs!$L$9,F49+G49),0)),0))</f>
        <v>0</v>
      </c>
      <c r="I49" s="31" t="n">
        <f aca="false">MAX(F49+G49-H49,0)</f>
        <v>0</v>
      </c>
      <c r="J49" s="30" t="n">
        <f aca="false">M48</f>
        <v>0</v>
      </c>
      <c r="K49" s="30" t="n">
        <f aca="false">J49*Inputs!$K$10/12</f>
        <v>0</v>
      </c>
      <c r="L49" s="30" t="n">
        <f aca="false">IF(J49&gt;0,MIN(Inputs!$L$10,J49+K49),0)+MIN(AB49,MAX(J49+K49-(IF(J49&gt;0,MIN(Inputs!$L$10,J49+K49),0)),0))</f>
        <v>0</v>
      </c>
      <c r="M49" s="31" t="n">
        <f aca="false">MAX(J49+K49-L49,0)</f>
        <v>0</v>
      </c>
      <c r="N49" s="30" t="n">
        <f aca="false">Q48</f>
        <v>0</v>
      </c>
      <c r="O49" s="30" t="n">
        <f aca="false">N49*Inputs!$K$11/12</f>
        <v>0</v>
      </c>
      <c r="P49" s="30" t="n">
        <f aca="false">IF(N49&gt;0,MIN(Inputs!$L$11,N49+O49),0)+MIN(AC49,MAX(N49+O49-(IF(N49&gt;0,MIN(Inputs!$L$11,N49+O49),0)),0))</f>
        <v>0</v>
      </c>
      <c r="Q49" s="31" t="n">
        <f aca="false">MAX(N49+O49-P49,0)</f>
        <v>0</v>
      </c>
      <c r="R49" s="30" t="n">
        <f aca="false">U48</f>
        <v>808.709462942323</v>
      </c>
      <c r="S49" s="30" t="n">
        <f aca="false">R49*Inputs!$K$12/12</f>
        <v>3.03266048603371</v>
      </c>
      <c r="T49" s="30" t="n">
        <f aca="false">IF(R49&gt;0,MIN(Inputs!$L$12,R49+S49),0)+MIN(AD49,MAX(R49+S49-(IF(R49&gt;0,MIN(Inputs!$L$12,R49+S49),0)),0))</f>
        <v>811.742123428356</v>
      </c>
      <c r="U49" s="31" t="n">
        <f aca="false">MAX(R49+S49-T49,0)</f>
        <v>0</v>
      </c>
      <c r="V49" s="30" t="n">
        <f aca="false">Y48</f>
        <v>0</v>
      </c>
      <c r="W49" s="30" t="n">
        <f aca="false">V49*Inputs!$K$13/12</f>
        <v>0</v>
      </c>
      <c r="X49" s="30" t="n">
        <f aca="false">IF(V49&gt;0,MIN(Inputs!$L$13,V49+W49),0)+MIN(AE49,MAX(V49+W49-(IF(V49&gt;0,MIN(Inputs!$L$13,V49+W49),0)),0))</f>
        <v>0</v>
      </c>
      <c r="Y49" s="31" t="n">
        <f aca="false">MAX(V49+W49-X49,0)</f>
        <v>0</v>
      </c>
      <c r="Z49" s="32" t="n">
        <f aca="false">Inputs!$B$4+IF(B49=0,Inputs!$L$8,0)+IF(F49=0,Inputs!$L$9,0)+IF(J49=0,Inputs!$L$10,0)+IF(N49=0,Inputs!$L$11,0)+IF(R49=0,Inputs!$L$12,0)+IF(V49=0,Inputs!$L$13,0)</f>
        <v>760</v>
      </c>
      <c r="AA49" s="32" t="n">
        <f aca="false">Z49-MIN(Z49,MAX(B49+C49-(IF(B49&gt;0,MIN(Inputs!$L$8,B49+C49),0)),0))</f>
        <v>760</v>
      </c>
      <c r="AB49" s="32" t="n">
        <f aca="false">AA49-MIN(AA49,MAX(F49+G49-(IF(F49&gt;0,MIN(Inputs!$L$9,F49+G49),0)),0))</f>
        <v>760</v>
      </c>
      <c r="AC49" s="32" t="n">
        <f aca="false">AB49-MIN(AB49,MAX(J49+K49-(IF(J49&gt;0,MIN(Inputs!$L$10,J49+K49),0)),0))</f>
        <v>760</v>
      </c>
      <c r="AD49" s="32" t="n">
        <f aca="false">AC49-MIN(AC49,MAX(N49+O49-(IF(N49&gt;0,MIN(Inputs!$L$11,N49+O49),0)),0))</f>
        <v>760</v>
      </c>
      <c r="AE49" s="32" t="n">
        <f aca="false">AD49-MIN(AD49,MAX(R49+S49-(IF(R49&gt;0,MIN(Inputs!$L$12,R49+S49),0)),0))</f>
        <v>158.257876571644</v>
      </c>
      <c r="AF49" s="32" t="n">
        <f aca="false">AE49-MIN(AE49,MAX(V49+W49-(IF(V49&gt;0,MIN(Inputs!$L$13,V49+W49),0)),0))</f>
        <v>158.257876571644</v>
      </c>
      <c r="AG49" s="31" t="n">
        <f aca="false">(B49+C49-E49)+(F49+G49-I49)+(J49+K49-M49)+(N49+O49-Q49)+(R49+S49-U49)+(V49+W49-Y49)</f>
        <v>811.742123428356</v>
      </c>
      <c r="AH49" s="31" t="n">
        <f aca="false">E49+I49+M49+Q49+U49+Y49</f>
        <v>0</v>
      </c>
      <c r="AI49" s="31" t="n">
        <f aca="false">C49+G49+K49+O49+S49+W49</f>
        <v>3.03266048603371</v>
      </c>
    </row>
    <row r="50" customFormat="false" ht="15" hidden="false" customHeight="false" outlineLevel="0" collapsed="false">
      <c r="A50" s="29" t="n">
        <v>46</v>
      </c>
      <c r="B50" s="30" t="n">
        <f aca="false">E49</f>
        <v>0</v>
      </c>
      <c r="C50" s="30" t="n">
        <f aca="false">B50*Inputs!$K$8/12</f>
        <v>0</v>
      </c>
      <c r="D50" s="30" t="n">
        <f aca="false">IF(B50&gt;0,MIN(Inputs!$L$8,B50+C50),0)+MIN(Z50,MAX(B50+C50-(IF(B50&gt;0,MIN(Inputs!$L$8,B50+C50),0)),0))</f>
        <v>0</v>
      </c>
      <c r="E50" s="31" t="n">
        <f aca="false">MAX(B50+C50-D50,0)</f>
        <v>0</v>
      </c>
      <c r="F50" s="30" t="n">
        <f aca="false">I49</f>
        <v>0</v>
      </c>
      <c r="G50" s="30" t="n">
        <f aca="false">F50*Inputs!$K$9/12</f>
        <v>0</v>
      </c>
      <c r="H50" s="30" t="n">
        <f aca="false">IF(F50&gt;0,MIN(Inputs!$L$9,F50+G50),0)+MIN(AA50,MAX(F50+G50-(IF(F50&gt;0,MIN(Inputs!$L$9,F50+G50),0)),0))</f>
        <v>0</v>
      </c>
      <c r="I50" s="31" t="n">
        <f aca="false">MAX(F50+G50-H50,0)</f>
        <v>0</v>
      </c>
      <c r="J50" s="30" t="n">
        <f aca="false">M49</f>
        <v>0</v>
      </c>
      <c r="K50" s="30" t="n">
        <f aca="false">J50*Inputs!$K$10/12</f>
        <v>0</v>
      </c>
      <c r="L50" s="30" t="n">
        <f aca="false">IF(J50&gt;0,MIN(Inputs!$L$10,J50+K50),0)+MIN(AB50,MAX(J50+K50-(IF(J50&gt;0,MIN(Inputs!$L$10,J50+K50),0)),0))</f>
        <v>0</v>
      </c>
      <c r="M50" s="31" t="n">
        <f aca="false">MAX(J50+K50-L50,0)</f>
        <v>0</v>
      </c>
      <c r="N50" s="30" t="n">
        <f aca="false">Q49</f>
        <v>0</v>
      </c>
      <c r="O50" s="30" t="n">
        <f aca="false">N50*Inputs!$K$11/12</f>
        <v>0</v>
      </c>
      <c r="P50" s="30" t="n">
        <f aca="false">IF(N50&gt;0,MIN(Inputs!$L$11,N50+O50),0)+MIN(AC50,MAX(N50+O50-(IF(N50&gt;0,MIN(Inputs!$L$11,N50+O50),0)),0))</f>
        <v>0</v>
      </c>
      <c r="Q50" s="31" t="n">
        <f aca="false">MAX(N50+O50-P50,0)</f>
        <v>0</v>
      </c>
      <c r="R50" s="30" t="n">
        <f aca="false">U49</f>
        <v>0</v>
      </c>
      <c r="S50" s="30" t="n">
        <f aca="false">R50*Inputs!$K$12/12</f>
        <v>0</v>
      </c>
      <c r="T50" s="30" t="n">
        <f aca="false">IF(R50&gt;0,MIN(Inputs!$L$12,R50+S50),0)+MIN(AD50,MAX(R50+S50-(IF(R50&gt;0,MIN(Inputs!$L$12,R50+S50),0)),0))</f>
        <v>0</v>
      </c>
      <c r="U50" s="31" t="n">
        <f aca="false">MAX(R50+S50-T50,0)</f>
        <v>0</v>
      </c>
      <c r="V50" s="30" t="n">
        <f aca="false">Y49</f>
        <v>0</v>
      </c>
      <c r="W50" s="30" t="n">
        <f aca="false">V50*Inputs!$K$13/12</f>
        <v>0</v>
      </c>
      <c r="X50" s="30" t="n">
        <f aca="false">IF(V50&gt;0,MIN(Inputs!$L$13,V50+W50),0)+MIN(AE50,MAX(V50+W50-(IF(V50&gt;0,MIN(Inputs!$L$13,V50+W50),0)),0))</f>
        <v>0</v>
      </c>
      <c r="Y50" s="31" t="n">
        <f aca="false">MAX(V50+W50-X50,0)</f>
        <v>0</v>
      </c>
      <c r="Z50" s="32" t="n">
        <f aca="false">Inputs!$B$4+IF(B50=0,Inputs!$L$8,0)+IF(F50=0,Inputs!$L$9,0)+IF(J50=0,Inputs!$L$10,0)+IF(N50=0,Inputs!$L$11,0)+IF(R50=0,Inputs!$L$12,0)+IF(V50=0,Inputs!$L$13,0)</f>
        <v>970</v>
      </c>
      <c r="AA50" s="32" t="n">
        <f aca="false">Z50-MIN(Z50,MAX(B50+C50-(IF(B50&gt;0,MIN(Inputs!$L$8,B50+C50),0)),0))</f>
        <v>970</v>
      </c>
      <c r="AB50" s="32" t="n">
        <f aca="false">AA50-MIN(AA50,MAX(F50+G50-(IF(F50&gt;0,MIN(Inputs!$L$9,F50+G50),0)),0))</f>
        <v>970</v>
      </c>
      <c r="AC50" s="32" t="n">
        <f aca="false">AB50-MIN(AB50,MAX(J50+K50-(IF(J50&gt;0,MIN(Inputs!$L$10,J50+K50),0)),0))</f>
        <v>970</v>
      </c>
      <c r="AD50" s="32" t="n">
        <f aca="false">AC50-MIN(AC50,MAX(N50+O50-(IF(N50&gt;0,MIN(Inputs!$L$11,N50+O50),0)),0))</f>
        <v>970</v>
      </c>
      <c r="AE50" s="32" t="n">
        <f aca="false">AD50-MIN(AD50,MAX(R50+S50-(IF(R50&gt;0,MIN(Inputs!$L$12,R50+S50),0)),0))</f>
        <v>970</v>
      </c>
      <c r="AF50" s="32" t="n">
        <f aca="false">AE50-MIN(AE50,MAX(V50+W50-(IF(V50&gt;0,MIN(Inputs!$L$13,V50+W50),0)),0))</f>
        <v>970</v>
      </c>
      <c r="AG50" s="31" t="n">
        <f aca="false">(B50+C50-E50)+(F50+G50-I50)+(J50+K50-M50)+(N50+O50-Q50)+(R50+S50-U50)+(V50+W50-Y50)</f>
        <v>0</v>
      </c>
      <c r="AH50" s="31" t="n">
        <f aca="false">E50+I50+M50+Q50+U50+Y50</f>
        <v>0</v>
      </c>
      <c r="AI50" s="31" t="n">
        <f aca="false">C50+G50+K50+O50+S50+W50</f>
        <v>0</v>
      </c>
    </row>
    <row r="51" customFormat="false" ht="15" hidden="false" customHeight="false" outlineLevel="0" collapsed="false">
      <c r="A51" s="29" t="n">
        <v>47</v>
      </c>
      <c r="B51" s="30" t="n">
        <f aca="false">E50</f>
        <v>0</v>
      </c>
      <c r="C51" s="30" t="n">
        <f aca="false">B51*Inputs!$K$8/12</f>
        <v>0</v>
      </c>
      <c r="D51" s="30" t="n">
        <f aca="false">IF(B51&gt;0,MIN(Inputs!$L$8,B51+C51),0)+MIN(Z51,MAX(B51+C51-(IF(B51&gt;0,MIN(Inputs!$L$8,B51+C51),0)),0))</f>
        <v>0</v>
      </c>
      <c r="E51" s="31" t="n">
        <f aca="false">MAX(B51+C51-D51,0)</f>
        <v>0</v>
      </c>
      <c r="F51" s="30" t="n">
        <f aca="false">I50</f>
        <v>0</v>
      </c>
      <c r="G51" s="30" t="n">
        <f aca="false">F51*Inputs!$K$9/12</f>
        <v>0</v>
      </c>
      <c r="H51" s="30" t="n">
        <f aca="false">IF(F51&gt;0,MIN(Inputs!$L$9,F51+G51),0)+MIN(AA51,MAX(F51+G51-(IF(F51&gt;0,MIN(Inputs!$L$9,F51+G51),0)),0))</f>
        <v>0</v>
      </c>
      <c r="I51" s="31" t="n">
        <f aca="false">MAX(F51+G51-H51,0)</f>
        <v>0</v>
      </c>
      <c r="J51" s="30" t="n">
        <f aca="false">M50</f>
        <v>0</v>
      </c>
      <c r="K51" s="30" t="n">
        <f aca="false">J51*Inputs!$K$10/12</f>
        <v>0</v>
      </c>
      <c r="L51" s="30" t="n">
        <f aca="false">IF(J51&gt;0,MIN(Inputs!$L$10,J51+K51),0)+MIN(AB51,MAX(J51+K51-(IF(J51&gt;0,MIN(Inputs!$L$10,J51+K51),0)),0))</f>
        <v>0</v>
      </c>
      <c r="M51" s="31" t="n">
        <f aca="false">MAX(J51+K51-L51,0)</f>
        <v>0</v>
      </c>
      <c r="N51" s="30" t="n">
        <f aca="false">Q50</f>
        <v>0</v>
      </c>
      <c r="O51" s="30" t="n">
        <f aca="false">N51*Inputs!$K$11/12</f>
        <v>0</v>
      </c>
      <c r="P51" s="30" t="n">
        <f aca="false">IF(N51&gt;0,MIN(Inputs!$L$11,N51+O51),0)+MIN(AC51,MAX(N51+O51-(IF(N51&gt;0,MIN(Inputs!$L$11,N51+O51),0)),0))</f>
        <v>0</v>
      </c>
      <c r="Q51" s="31" t="n">
        <f aca="false">MAX(N51+O51-P51,0)</f>
        <v>0</v>
      </c>
      <c r="R51" s="30" t="n">
        <f aca="false">U50</f>
        <v>0</v>
      </c>
      <c r="S51" s="30" t="n">
        <f aca="false">R51*Inputs!$K$12/12</f>
        <v>0</v>
      </c>
      <c r="T51" s="30" t="n">
        <f aca="false">IF(R51&gt;0,MIN(Inputs!$L$12,R51+S51),0)+MIN(AD51,MAX(R51+S51-(IF(R51&gt;0,MIN(Inputs!$L$12,R51+S51),0)),0))</f>
        <v>0</v>
      </c>
      <c r="U51" s="31" t="n">
        <f aca="false">MAX(R51+S51-T51,0)</f>
        <v>0</v>
      </c>
      <c r="V51" s="30" t="n">
        <f aca="false">Y50</f>
        <v>0</v>
      </c>
      <c r="W51" s="30" t="n">
        <f aca="false">V51*Inputs!$K$13/12</f>
        <v>0</v>
      </c>
      <c r="X51" s="30" t="n">
        <f aca="false">IF(V51&gt;0,MIN(Inputs!$L$13,V51+W51),0)+MIN(AE51,MAX(V51+W51-(IF(V51&gt;0,MIN(Inputs!$L$13,V51+W51),0)),0))</f>
        <v>0</v>
      </c>
      <c r="Y51" s="31" t="n">
        <f aca="false">MAX(V51+W51-X51,0)</f>
        <v>0</v>
      </c>
      <c r="Z51" s="32" t="n">
        <f aca="false">Inputs!$B$4+IF(B51=0,Inputs!$L$8,0)+IF(F51=0,Inputs!$L$9,0)+IF(J51=0,Inputs!$L$10,0)+IF(N51=0,Inputs!$L$11,0)+IF(R51=0,Inputs!$L$12,0)+IF(V51=0,Inputs!$L$13,0)</f>
        <v>970</v>
      </c>
      <c r="AA51" s="32" t="n">
        <f aca="false">Z51-MIN(Z51,MAX(B51+C51-(IF(B51&gt;0,MIN(Inputs!$L$8,B51+C51),0)),0))</f>
        <v>970</v>
      </c>
      <c r="AB51" s="32" t="n">
        <f aca="false">AA51-MIN(AA51,MAX(F51+G51-(IF(F51&gt;0,MIN(Inputs!$L$9,F51+G51),0)),0))</f>
        <v>970</v>
      </c>
      <c r="AC51" s="32" t="n">
        <f aca="false">AB51-MIN(AB51,MAX(J51+K51-(IF(J51&gt;0,MIN(Inputs!$L$10,J51+K51),0)),0))</f>
        <v>970</v>
      </c>
      <c r="AD51" s="32" t="n">
        <f aca="false">AC51-MIN(AC51,MAX(N51+O51-(IF(N51&gt;0,MIN(Inputs!$L$11,N51+O51),0)),0))</f>
        <v>970</v>
      </c>
      <c r="AE51" s="32" t="n">
        <f aca="false">AD51-MIN(AD51,MAX(R51+S51-(IF(R51&gt;0,MIN(Inputs!$L$12,R51+S51),0)),0))</f>
        <v>970</v>
      </c>
      <c r="AF51" s="32" t="n">
        <f aca="false">AE51-MIN(AE51,MAX(V51+W51-(IF(V51&gt;0,MIN(Inputs!$L$13,V51+W51),0)),0))</f>
        <v>970</v>
      </c>
      <c r="AG51" s="31" t="n">
        <f aca="false">(B51+C51-E51)+(F51+G51-I51)+(J51+K51-M51)+(N51+O51-Q51)+(R51+S51-U51)+(V51+W51-Y51)</f>
        <v>0</v>
      </c>
      <c r="AH51" s="31" t="n">
        <f aca="false">E51+I51+M51+Q51+U51+Y51</f>
        <v>0</v>
      </c>
      <c r="AI51" s="31" t="n">
        <f aca="false">C51+G51+K51+O51+S51+W51</f>
        <v>0</v>
      </c>
    </row>
    <row r="52" customFormat="false" ht="15" hidden="false" customHeight="false" outlineLevel="0" collapsed="false">
      <c r="A52" s="29" t="n">
        <v>48</v>
      </c>
      <c r="B52" s="30" t="n">
        <f aca="false">E51</f>
        <v>0</v>
      </c>
      <c r="C52" s="30" t="n">
        <f aca="false">B52*Inputs!$K$8/12</f>
        <v>0</v>
      </c>
      <c r="D52" s="30" t="n">
        <f aca="false">IF(B52&gt;0,MIN(Inputs!$L$8,B52+C52),0)+MIN(Z52,MAX(B52+C52-(IF(B52&gt;0,MIN(Inputs!$L$8,B52+C52),0)),0))</f>
        <v>0</v>
      </c>
      <c r="E52" s="31" t="n">
        <f aca="false">MAX(B52+C52-D52,0)</f>
        <v>0</v>
      </c>
      <c r="F52" s="30" t="n">
        <f aca="false">I51</f>
        <v>0</v>
      </c>
      <c r="G52" s="30" t="n">
        <f aca="false">F52*Inputs!$K$9/12</f>
        <v>0</v>
      </c>
      <c r="H52" s="30" t="n">
        <f aca="false">IF(F52&gt;0,MIN(Inputs!$L$9,F52+G52),0)+MIN(AA52,MAX(F52+G52-(IF(F52&gt;0,MIN(Inputs!$L$9,F52+G52),0)),0))</f>
        <v>0</v>
      </c>
      <c r="I52" s="31" t="n">
        <f aca="false">MAX(F52+G52-H52,0)</f>
        <v>0</v>
      </c>
      <c r="J52" s="30" t="n">
        <f aca="false">M51</f>
        <v>0</v>
      </c>
      <c r="K52" s="30" t="n">
        <f aca="false">J52*Inputs!$K$10/12</f>
        <v>0</v>
      </c>
      <c r="L52" s="30" t="n">
        <f aca="false">IF(J52&gt;0,MIN(Inputs!$L$10,J52+K52),0)+MIN(AB52,MAX(J52+K52-(IF(J52&gt;0,MIN(Inputs!$L$10,J52+K52),0)),0))</f>
        <v>0</v>
      </c>
      <c r="M52" s="31" t="n">
        <f aca="false">MAX(J52+K52-L52,0)</f>
        <v>0</v>
      </c>
      <c r="N52" s="30" t="n">
        <f aca="false">Q51</f>
        <v>0</v>
      </c>
      <c r="O52" s="30" t="n">
        <f aca="false">N52*Inputs!$K$11/12</f>
        <v>0</v>
      </c>
      <c r="P52" s="30" t="n">
        <f aca="false">IF(N52&gt;0,MIN(Inputs!$L$11,N52+O52),0)+MIN(AC52,MAX(N52+O52-(IF(N52&gt;0,MIN(Inputs!$L$11,N52+O52),0)),0))</f>
        <v>0</v>
      </c>
      <c r="Q52" s="31" t="n">
        <f aca="false">MAX(N52+O52-P52,0)</f>
        <v>0</v>
      </c>
      <c r="R52" s="30" t="n">
        <f aca="false">U51</f>
        <v>0</v>
      </c>
      <c r="S52" s="30" t="n">
        <f aca="false">R52*Inputs!$K$12/12</f>
        <v>0</v>
      </c>
      <c r="T52" s="30" t="n">
        <f aca="false">IF(R52&gt;0,MIN(Inputs!$L$12,R52+S52),0)+MIN(AD52,MAX(R52+S52-(IF(R52&gt;0,MIN(Inputs!$L$12,R52+S52),0)),0))</f>
        <v>0</v>
      </c>
      <c r="U52" s="31" t="n">
        <f aca="false">MAX(R52+S52-T52,0)</f>
        <v>0</v>
      </c>
      <c r="V52" s="30" t="n">
        <f aca="false">Y51</f>
        <v>0</v>
      </c>
      <c r="W52" s="30" t="n">
        <f aca="false">V52*Inputs!$K$13/12</f>
        <v>0</v>
      </c>
      <c r="X52" s="30" t="n">
        <f aca="false">IF(V52&gt;0,MIN(Inputs!$L$13,V52+W52),0)+MIN(AE52,MAX(V52+W52-(IF(V52&gt;0,MIN(Inputs!$L$13,V52+W52),0)),0))</f>
        <v>0</v>
      </c>
      <c r="Y52" s="31" t="n">
        <f aca="false">MAX(V52+W52-X52,0)</f>
        <v>0</v>
      </c>
      <c r="Z52" s="32" t="n">
        <f aca="false">Inputs!$B$4+IF(B52=0,Inputs!$L$8,0)+IF(F52=0,Inputs!$L$9,0)+IF(J52=0,Inputs!$L$10,0)+IF(N52=0,Inputs!$L$11,0)+IF(R52=0,Inputs!$L$12,0)+IF(V52=0,Inputs!$L$13,0)</f>
        <v>970</v>
      </c>
      <c r="AA52" s="32" t="n">
        <f aca="false">Z52-MIN(Z52,MAX(B52+C52-(IF(B52&gt;0,MIN(Inputs!$L$8,B52+C52),0)),0))</f>
        <v>970</v>
      </c>
      <c r="AB52" s="32" t="n">
        <f aca="false">AA52-MIN(AA52,MAX(F52+G52-(IF(F52&gt;0,MIN(Inputs!$L$9,F52+G52),0)),0))</f>
        <v>970</v>
      </c>
      <c r="AC52" s="32" t="n">
        <f aca="false">AB52-MIN(AB52,MAX(J52+K52-(IF(J52&gt;0,MIN(Inputs!$L$10,J52+K52),0)),0))</f>
        <v>970</v>
      </c>
      <c r="AD52" s="32" t="n">
        <f aca="false">AC52-MIN(AC52,MAX(N52+O52-(IF(N52&gt;0,MIN(Inputs!$L$11,N52+O52),0)),0))</f>
        <v>970</v>
      </c>
      <c r="AE52" s="32" t="n">
        <f aca="false">AD52-MIN(AD52,MAX(R52+S52-(IF(R52&gt;0,MIN(Inputs!$L$12,R52+S52),0)),0))</f>
        <v>970</v>
      </c>
      <c r="AF52" s="32" t="n">
        <f aca="false">AE52-MIN(AE52,MAX(V52+W52-(IF(V52&gt;0,MIN(Inputs!$L$13,V52+W52),0)),0))</f>
        <v>970</v>
      </c>
      <c r="AG52" s="31" t="n">
        <f aca="false">(B52+C52-E52)+(F52+G52-I52)+(J52+K52-M52)+(N52+O52-Q52)+(R52+S52-U52)+(V52+W52-Y52)</f>
        <v>0</v>
      </c>
      <c r="AH52" s="31" t="n">
        <f aca="false">E52+I52+M52+Q52+U52+Y52</f>
        <v>0</v>
      </c>
      <c r="AI52" s="31" t="n">
        <f aca="false">C52+G52+K52+O52+S52+W52</f>
        <v>0</v>
      </c>
    </row>
    <row r="53" customFormat="false" ht="15" hidden="false" customHeight="false" outlineLevel="0" collapsed="false">
      <c r="A53" s="29" t="n">
        <v>49</v>
      </c>
      <c r="B53" s="30" t="n">
        <f aca="false">E52</f>
        <v>0</v>
      </c>
      <c r="C53" s="30" t="n">
        <f aca="false">B53*Inputs!$K$8/12</f>
        <v>0</v>
      </c>
      <c r="D53" s="30" t="n">
        <f aca="false">IF(B53&gt;0,MIN(Inputs!$L$8,B53+C53),0)+MIN(Z53,MAX(B53+C53-(IF(B53&gt;0,MIN(Inputs!$L$8,B53+C53),0)),0))</f>
        <v>0</v>
      </c>
      <c r="E53" s="31" t="n">
        <f aca="false">MAX(B53+C53-D53,0)</f>
        <v>0</v>
      </c>
      <c r="F53" s="30" t="n">
        <f aca="false">I52</f>
        <v>0</v>
      </c>
      <c r="G53" s="30" t="n">
        <f aca="false">F53*Inputs!$K$9/12</f>
        <v>0</v>
      </c>
      <c r="H53" s="30" t="n">
        <f aca="false">IF(F53&gt;0,MIN(Inputs!$L$9,F53+G53),0)+MIN(AA53,MAX(F53+G53-(IF(F53&gt;0,MIN(Inputs!$L$9,F53+G53),0)),0))</f>
        <v>0</v>
      </c>
      <c r="I53" s="31" t="n">
        <f aca="false">MAX(F53+G53-H53,0)</f>
        <v>0</v>
      </c>
      <c r="J53" s="30" t="n">
        <f aca="false">M52</f>
        <v>0</v>
      </c>
      <c r="K53" s="30" t="n">
        <f aca="false">J53*Inputs!$K$10/12</f>
        <v>0</v>
      </c>
      <c r="L53" s="30" t="n">
        <f aca="false">IF(J53&gt;0,MIN(Inputs!$L$10,J53+K53),0)+MIN(AB53,MAX(J53+K53-(IF(J53&gt;0,MIN(Inputs!$L$10,J53+K53),0)),0))</f>
        <v>0</v>
      </c>
      <c r="M53" s="31" t="n">
        <f aca="false">MAX(J53+K53-L53,0)</f>
        <v>0</v>
      </c>
      <c r="N53" s="30" t="n">
        <f aca="false">Q52</f>
        <v>0</v>
      </c>
      <c r="O53" s="30" t="n">
        <f aca="false">N53*Inputs!$K$11/12</f>
        <v>0</v>
      </c>
      <c r="P53" s="30" t="n">
        <f aca="false">IF(N53&gt;0,MIN(Inputs!$L$11,N53+O53),0)+MIN(AC53,MAX(N53+O53-(IF(N53&gt;0,MIN(Inputs!$L$11,N53+O53),0)),0))</f>
        <v>0</v>
      </c>
      <c r="Q53" s="31" t="n">
        <f aca="false">MAX(N53+O53-P53,0)</f>
        <v>0</v>
      </c>
      <c r="R53" s="30" t="n">
        <f aca="false">U52</f>
        <v>0</v>
      </c>
      <c r="S53" s="30" t="n">
        <f aca="false">R53*Inputs!$K$12/12</f>
        <v>0</v>
      </c>
      <c r="T53" s="30" t="n">
        <f aca="false">IF(R53&gt;0,MIN(Inputs!$L$12,R53+S53),0)+MIN(AD53,MAX(R53+S53-(IF(R53&gt;0,MIN(Inputs!$L$12,R53+S53),0)),0))</f>
        <v>0</v>
      </c>
      <c r="U53" s="31" t="n">
        <f aca="false">MAX(R53+S53-T53,0)</f>
        <v>0</v>
      </c>
      <c r="V53" s="30" t="n">
        <f aca="false">Y52</f>
        <v>0</v>
      </c>
      <c r="W53" s="30" t="n">
        <f aca="false">V53*Inputs!$K$13/12</f>
        <v>0</v>
      </c>
      <c r="X53" s="30" t="n">
        <f aca="false">IF(V53&gt;0,MIN(Inputs!$L$13,V53+W53),0)+MIN(AE53,MAX(V53+W53-(IF(V53&gt;0,MIN(Inputs!$L$13,V53+W53),0)),0))</f>
        <v>0</v>
      </c>
      <c r="Y53" s="31" t="n">
        <f aca="false">MAX(V53+W53-X53,0)</f>
        <v>0</v>
      </c>
      <c r="Z53" s="32" t="n">
        <f aca="false">Inputs!$B$4+IF(B53=0,Inputs!$L$8,0)+IF(F53=0,Inputs!$L$9,0)+IF(J53=0,Inputs!$L$10,0)+IF(N53=0,Inputs!$L$11,0)+IF(R53=0,Inputs!$L$12,0)+IF(V53=0,Inputs!$L$13,0)</f>
        <v>970</v>
      </c>
      <c r="AA53" s="32" t="n">
        <f aca="false">Z53-MIN(Z53,MAX(B53+C53-(IF(B53&gt;0,MIN(Inputs!$L$8,B53+C53),0)),0))</f>
        <v>970</v>
      </c>
      <c r="AB53" s="32" t="n">
        <f aca="false">AA53-MIN(AA53,MAX(F53+G53-(IF(F53&gt;0,MIN(Inputs!$L$9,F53+G53),0)),0))</f>
        <v>970</v>
      </c>
      <c r="AC53" s="32" t="n">
        <f aca="false">AB53-MIN(AB53,MAX(J53+K53-(IF(J53&gt;0,MIN(Inputs!$L$10,J53+K53),0)),0))</f>
        <v>970</v>
      </c>
      <c r="AD53" s="32" t="n">
        <f aca="false">AC53-MIN(AC53,MAX(N53+O53-(IF(N53&gt;0,MIN(Inputs!$L$11,N53+O53),0)),0))</f>
        <v>970</v>
      </c>
      <c r="AE53" s="32" t="n">
        <f aca="false">AD53-MIN(AD53,MAX(R53+S53-(IF(R53&gt;0,MIN(Inputs!$L$12,R53+S53),0)),0))</f>
        <v>970</v>
      </c>
      <c r="AF53" s="32" t="n">
        <f aca="false">AE53-MIN(AE53,MAX(V53+W53-(IF(V53&gt;0,MIN(Inputs!$L$13,V53+W53),0)),0))</f>
        <v>970</v>
      </c>
      <c r="AG53" s="31" t="n">
        <f aca="false">(B53+C53-E53)+(F53+G53-I53)+(J53+K53-M53)+(N53+O53-Q53)+(R53+S53-U53)+(V53+W53-Y53)</f>
        <v>0</v>
      </c>
      <c r="AH53" s="31" t="n">
        <f aca="false">E53+I53+M53+Q53+U53+Y53</f>
        <v>0</v>
      </c>
      <c r="AI53" s="31" t="n">
        <f aca="false">C53+G53+K53+O53+S53+W53</f>
        <v>0</v>
      </c>
    </row>
    <row r="54" customFormat="false" ht="15" hidden="false" customHeight="false" outlineLevel="0" collapsed="false">
      <c r="A54" s="29" t="n">
        <v>50</v>
      </c>
      <c r="B54" s="30" t="n">
        <f aca="false">E53</f>
        <v>0</v>
      </c>
      <c r="C54" s="30" t="n">
        <f aca="false">B54*Inputs!$K$8/12</f>
        <v>0</v>
      </c>
      <c r="D54" s="30" t="n">
        <f aca="false">IF(B54&gt;0,MIN(Inputs!$L$8,B54+C54),0)+MIN(Z54,MAX(B54+C54-(IF(B54&gt;0,MIN(Inputs!$L$8,B54+C54),0)),0))</f>
        <v>0</v>
      </c>
      <c r="E54" s="31" t="n">
        <f aca="false">MAX(B54+C54-D54,0)</f>
        <v>0</v>
      </c>
      <c r="F54" s="30" t="n">
        <f aca="false">I53</f>
        <v>0</v>
      </c>
      <c r="G54" s="30" t="n">
        <f aca="false">F54*Inputs!$K$9/12</f>
        <v>0</v>
      </c>
      <c r="H54" s="30" t="n">
        <f aca="false">IF(F54&gt;0,MIN(Inputs!$L$9,F54+G54),0)+MIN(AA54,MAX(F54+G54-(IF(F54&gt;0,MIN(Inputs!$L$9,F54+G54),0)),0))</f>
        <v>0</v>
      </c>
      <c r="I54" s="31" t="n">
        <f aca="false">MAX(F54+G54-H54,0)</f>
        <v>0</v>
      </c>
      <c r="J54" s="30" t="n">
        <f aca="false">M53</f>
        <v>0</v>
      </c>
      <c r="K54" s="30" t="n">
        <f aca="false">J54*Inputs!$K$10/12</f>
        <v>0</v>
      </c>
      <c r="L54" s="30" t="n">
        <f aca="false">IF(J54&gt;0,MIN(Inputs!$L$10,J54+K54),0)+MIN(AB54,MAX(J54+K54-(IF(J54&gt;0,MIN(Inputs!$L$10,J54+K54),0)),0))</f>
        <v>0</v>
      </c>
      <c r="M54" s="31" t="n">
        <f aca="false">MAX(J54+K54-L54,0)</f>
        <v>0</v>
      </c>
      <c r="N54" s="30" t="n">
        <f aca="false">Q53</f>
        <v>0</v>
      </c>
      <c r="O54" s="30" t="n">
        <f aca="false">N54*Inputs!$K$11/12</f>
        <v>0</v>
      </c>
      <c r="P54" s="30" t="n">
        <f aca="false">IF(N54&gt;0,MIN(Inputs!$L$11,N54+O54),0)+MIN(AC54,MAX(N54+O54-(IF(N54&gt;0,MIN(Inputs!$L$11,N54+O54),0)),0))</f>
        <v>0</v>
      </c>
      <c r="Q54" s="31" t="n">
        <f aca="false">MAX(N54+O54-P54,0)</f>
        <v>0</v>
      </c>
      <c r="R54" s="30" t="n">
        <f aca="false">U53</f>
        <v>0</v>
      </c>
      <c r="S54" s="30" t="n">
        <f aca="false">R54*Inputs!$K$12/12</f>
        <v>0</v>
      </c>
      <c r="T54" s="30" t="n">
        <f aca="false">IF(R54&gt;0,MIN(Inputs!$L$12,R54+S54),0)+MIN(AD54,MAX(R54+S54-(IF(R54&gt;0,MIN(Inputs!$L$12,R54+S54),0)),0))</f>
        <v>0</v>
      </c>
      <c r="U54" s="31" t="n">
        <f aca="false">MAX(R54+S54-T54,0)</f>
        <v>0</v>
      </c>
      <c r="V54" s="30" t="n">
        <f aca="false">Y53</f>
        <v>0</v>
      </c>
      <c r="W54" s="30" t="n">
        <f aca="false">V54*Inputs!$K$13/12</f>
        <v>0</v>
      </c>
      <c r="X54" s="30" t="n">
        <f aca="false">IF(V54&gt;0,MIN(Inputs!$L$13,V54+W54),0)+MIN(AE54,MAX(V54+W54-(IF(V54&gt;0,MIN(Inputs!$L$13,V54+W54),0)),0))</f>
        <v>0</v>
      </c>
      <c r="Y54" s="31" t="n">
        <f aca="false">MAX(V54+W54-X54,0)</f>
        <v>0</v>
      </c>
      <c r="Z54" s="32" t="n">
        <f aca="false">Inputs!$B$4+IF(B54=0,Inputs!$L$8,0)+IF(F54=0,Inputs!$L$9,0)+IF(J54=0,Inputs!$L$10,0)+IF(N54=0,Inputs!$L$11,0)+IF(R54=0,Inputs!$L$12,0)+IF(V54=0,Inputs!$L$13,0)</f>
        <v>970</v>
      </c>
      <c r="AA54" s="32" t="n">
        <f aca="false">Z54-MIN(Z54,MAX(B54+C54-(IF(B54&gt;0,MIN(Inputs!$L$8,B54+C54),0)),0))</f>
        <v>970</v>
      </c>
      <c r="AB54" s="32" t="n">
        <f aca="false">AA54-MIN(AA54,MAX(F54+G54-(IF(F54&gt;0,MIN(Inputs!$L$9,F54+G54),0)),0))</f>
        <v>970</v>
      </c>
      <c r="AC54" s="32" t="n">
        <f aca="false">AB54-MIN(AB54,MAX(J54+K54-(IF(J54&gt;0,MIN(Inputs!$L$10,J54+K54),0)),0))</f>
        <v>970</v>
      </c>
      <c r="AD54" s="32" t="n">
        <f aca="false">AC54-MIN(AC54,MAX(N54+O54-(IF(N54&gt;0,MIN(Inputs!$L$11,N54+O54),0)),0))</f>
        <v>970</v>
      </c>
      <c r="AE54" s="32" t="n">
        <f aca="false">AD54-MIN(AD54,MAX(R54+S54-(IF(R54&gt;0,MIN(Inputs!$L$12,R54+S54),0)),0))</f>
        <v>970</v>
      </c>
      <c r="AF54" s="32" t="n">
        <f aca="false">AE54-MIN(AE54,MAX(V54+W54-(IF(V54&gt;0,MIN(Inputs!$L$13,V54+W54),0)),0))</f>
        <v>970</v>
      </c>
      <c r="AG54" s="31" t="n">
        <f aca="false">(B54+C54-E54)+(F54+G54-I54)+(J54+K54-M54)+(N54+O54-Q54)+(R54+S54-U54)+(V54+W54-Y54)</f>
        <v>0</v>
      </c>
      <c r="AH54" s="31" t="n">
        <f aca="false">E54+I54+M54+Q54+U54+Y54</f>
        <v>0</v>
      </c>
      <c r="AI54" s="31" t="n">
        <f aca="false">C54+G54+K54+O54+S54+W54</f>
        <v>0</v>
      </c>
    </row>
    <row r="55" customFormat="false" ht="15" hidden="false" customHeight="false" outlineLevel="0" collapsed="false">
      <c r="A55" s="29" t="n">
        <v>51</v>
      </c>
      <c r="B55" s="30" t="n">
        <f aca="false">E54</f>
        <v>0</v>
      </c>
      <c r="C55" s="30" t="n">
        <f aca="false">B55*Inputs!$K$8/12</f>
        <v>0</v>
      </c>
      <c r="D55" s="30" t="n">
        <f aca="false">IF(B55&gt;0,MIN(Inputs!$L$8,B55+C55),0)+MIN(Z55,MAX(B55+C55-(IF(B55&gt;0,MIN(Inputs!$L$8,B55+C55),0)),0))</f>
        <v>0</v>
      </c>
      <c r="E55" s="31" t="n">
        <f aca="false">MAX(B55+C55-D55,0)</f>
        <v>0</v>
      </c>
      <c r="F55" s="30" t="n">
        <f aca="false">I54</f>
        <v>0</v>
      </c>
      <c r="G55" s="30" t="n">
        <f aca="false">F55*Inputs!$K$9/12</f>
        <v>0</v>
      </c>
      <c r="H55" s="30" t="n">
        <f aca="false">IF(F55&gt;0,MIN(Inputs!$L$9,F55+G55),0)+MIN(AA55,MAX(F55+G55-(IF(F55&gt;0,MIN(Inputs!$L$9,F55+G55),0)),0))</f>
        <v>0</v>
      </c>
      <c r="I55" s="31" t="n">
        <f aca="false">MAX(F55+G55-H55,0)</f>
        <v>0</v>
      </c>
      <c r="J55" s="30" t="n">
        <f aca="false">M54</f>
        <v>0</v>
      </c>
      <c r="K55" s="30" t="n">
        <f aca="false">J55*Inputs!$K$10/12</f>
        <v>0</v>
      </c>
      <c r="L55" s="30" t="n">
        <f aca="false">IF(J55&gt;0,MIN(Inputs!$L$10,J55+K55),0)+MIN(AB55,MAX(J55+K55-(IF(J55&gt;0,MIN(Inputs!$L$10,J55+K55),0)),0))</f>
        <v>0</v>
      </c>
      <c r="M55" s="31" t="n">
        <f aca="false">MAX(J55+K55-L55,0)</f>
        <v>0</v>
      </c>
      <c r="N55" s="30" t="n">
        <f aca="false">Q54</f>
        <v>0</v>
      </c>
      <c r="O55" s="30" t="n">
        <f aca="false">N55*Inputs!$K$11/12</f>
        <v>0</v>
      </c>
      <c r="P55" s="30" t="n">
        <f aca="false">IF(N55&gt;0,MIN(Inputs!$L$11,N55+O55),0)+MIN(AC55,MAX(N55+O55-(IF(N55&gt;0,MIN(Inputs!$L$11,N55+O55),0)),0))</f>
        <v>0</v>
      </c>
      <c r="Q55" s="31" t="n">
        <f aca="false">MAX(N55+O55-P55,0)</f>
        <v>0</v>
      </c>
      <c r="R55" s="30" t="n">
        <f aca="false">U54</f>
        <v>0</v>
      </c>
      <c r="S55" s="30" t="n">
        <f aca="false">R55*Inputs!$K$12/12</f>
        <v>0</v>
      </c>
      <c r="T55" s="30" t="n">
        <f aca="false">IF(R55&gt;0,MIN(Inputs!$L$12,R55+S55),0)+MIN(AD55,MAX(R55+S55-(IF(R55&gt;0,MIN(Inputs!$L$12,R55+S55),0)),0))</f>
        <v>0</v>
      </c>
      <c r="U55" s="31" t="n">
        <f aca="false">MAX(R55+S55-T55,0)</f>
        <v>0</v>
      </c>
      <c r="V55" s="30" t="n">
        <f aca="false">Y54</f>
        <v>0</v>
      </c>
      <c r="W55" s="30" t="n">
        <f aca="false">V55*Inputs!$K$13/12</f>
        <v>0</v>
      </c>
      <c r="X55" s="30" t="n">
        <f aca="false">IF(V55&gt;0,MIN(Inputs!$L$13,V55+W55),0)+MIN(AE55,MAX(V55+W55-(IF(V55&gt;0,MIN(Inputs!$L$13,V55+W55),0)),0))</f>
        <v>0</v>
      </c>
      <c r="Y55" s="31" t="n">
        <f aca="false">MAX(V55+W55-X55,0)</f>
        <v>0</v>
      </c>
      <c r="Z55" s="32" t="n">
        <f aca="false">Inputs!$B$4+IF(B55=0,Inputs!$L$8,0)+IF(F55=0,Inputs!$L$9,0)+IF(J55=0,Inputs!$L$10,0)+IF(N55=0,Inputs!$L$11,0)+IF(R55=0,Inputs!$L$12,0)+IF(V55=0,Inputs!$L$13,0)</f>
        <v>970</v>
      </c>
      <c r="AA55" s="32" t="n">
        <f aca="false">Z55-MIN(Z55,MAX(B55+C55-(IF(B55&gt;0,MIN(Inputs!$L$8,B55+C55),0)),0))</f>
        <v>970</v>
      </c>
      <c r="AB55" s="32" t="n">
        <f aca="false">AA55-MIN(AA55,MAX(F55+G55-(IF(F55&gt;0,MIN(Inputs!$L$9,F55+G55),0)),0))</f>
        <v>970</v>
      </c>
      <c r="AC55" s="32" t="n">
        <f aca="false">AB55-MIN(AB55,MAX(J55+K55-(IF(J55&gt;0,MIN(Inputs!$L$10,J55+K55),0)),0))</f>
        <v>970</v>
      </c>
      <c r="AD55" s="32" t="n">
        <f aca="false">AC55-MIN(AC55,MAX(N55+O55-(IF(N55&gt;0,MIN(Inputs!$L$11,N55+O55),0)),0))</f>
        <v>970</v>
      </c>
      <c r="AE55" s="32" t="n">
        <f aca="false">AD55-MIN(AD55,MAX(R55+S55-(IF(R55&gt;0,MIN(Inputs!$L$12,R55+S55),0)),0))</f>
        <v>970</v>
      </c>
      <c r="AF55" s="32" t="n">
        <f aca="false">AE55-MIN(AE55,MAX(V55+W55-(IF(V55&gt;0,MIN(Inputs!$L$13,V55+W55),0)),0))</f>
        <v>970</v>
      </c>
      <c r="AG55" s="31" t="n">
        <f aca="false">(B55+C55-E55)+(F55+G55-I55)+(J55+K55-M55)+(N55+O55-Q55)+(R55+S55-U55)+(V55+W55-Y55)</f>
        <v>0</v>
      </c>
      <c r="AH55" s="31" t="n">
        <f aca="false">E55+I55+M55+Q55+U55+Y55</f>
        <v>0</v>
      </c>
      <c r="AI55" s="31" t="n">
        <f aca="false">C55+G55+K55+O55+S55+W55</f>
        <v>0</v>
      </c>
    </row>
    <row r="56" customFormat="false" ht="15" hidden="false" customHeight="false" outlineLevel="0" collapsed="false">
      <c r="A56" s="29" t="n">
        <v>52</v>
      </c>
      <c r="B56" s="30" t="n">
        <f aca="false">E55</f>
        <v>0</v>
      </c>
      <c r="C56" s="30" t="n">
        <f aca="false">B56*Inputs!$K$8/12</f>
        <v>0</v>
      </c>
      <c r="D56" s="30" t="n">
        <f aca="false">IF(B56&gt;0,MIN(Inputs!$L$8,B56+C56),0)+MIN(Z56,MAX(B56+C56-(IF(B56&gt;0,MIN(Inputs!$L$8,B56+C56),0)),0))</f>
        <v>0</v>
      </c>
      <c r="E56" s="31" t="n">
        <f aca="false">MAX(B56+C56-D56,0)</f>
        <v>0</v>
      </c>
      <c r="F56" s="30" t="n">
        <f aca="false">I55</f>
        <v>0</v>
      </c>
      <c r="G56" s="30" t="n">
        <f aca="false">F56*Inputs!$K$9/12</f>
        <v>0</v>
      </c>
      <c r="H56" s="30" t="n">
        <f aca="false">IF(F56&gt;0,MIN(Inputs!$L$9,F56+G56),0)+MIN(AA56,MAX(F56+G56-(IF(F56&gt;0,MIN(Inputs!$L$9,F56+G56),0)),0))</f>
        <v>0</v>
      </c>
      <c r="I56" s="31" t="n">
        <f aca="false">MAX(F56+G56-H56,0)</f>
        <v>0</v>
      </c>
      <c r="J56" s="30" t="n">
        <f aca="false">M55</f>
        <v>0</v>
      </c>
      <c r="K56" s="30" t="n">
        <f aca="false">J56*Inputs!$K$10/12</f>
        <v>0</v>
      </c>
      <c r="L56" s="30" t="n">
        <f aca="false">IF(J56&gt;0,MIN(Inputs!$L$10,J56+K56),0)+MIN(AB56,MAX(J56+K56-(IF(J56&gt;0,MIN(Inputs!$L$10,J56+K56),0)),0))</f>
        <v>0</v>
      </c>
      <c r="M56" s="31" t="n">
        <f aca="false">MAX(J56+K56-L56,0)</f>
        <v>0</v>
      </c>
      <c r="N56" s="30" t="n">
        <f aca="false">Q55</f>
        <v>0</v>
      </c>
      <c r="O56" s="30" t="n">
        <f aca="false">N56*Inputs!$K$11/12</f>
        <v>0</v>
      </c>
      <c r="P56" s="30" t="n">
        <f aca="false">IF(N56&gt;0,MIN(Inputs!$L$11,N56+O56),0)+MIN(AC56,MAX(N56+O56-(IF(N56&gt;0,MIN(Inputs!$L$11,N56+O56),0)),0))</f>
        <v>0</v>
      </c>
      <c r="Q56" s="31" t="n">
        <f aca="false">MAX(N56+O56-P56,0)</f>
        <v>0</v>
      </c>
      <c r="R56" s="30" t="n">
        <f aca="false">U55</f>
        <v>0</v>
      </c>
      <c r="S56" s="30" t="n">
        <f aca="false">R56*Inputs!$K$12/12</f>
        <v>0</v>
      </c>
      <c r="T56" s="30" t="n">
        <f aca="false">IF(R56&gt;0,MIN(Inputs!$L$12,R56+S56),0)+MIN(AD56,MAX(R56+S56-(IF(R56&gt;0,MIN(Inputs!$L$12,R56+S56),0)),0))</f>
        <v>0</v>
      </c>
      <c r="U56" s="31" t="n">
        <f aca="false">MAX(R56+S56-T56,0)</f>
        <v>0</v>
      </c>
      <c r="V56" s="30" t="n">
        <f aca="false">Y55</f>
        <v>0</v>
      </c>
      <c r="W56" s="30" t="n">
        <f aca="false">V56*Inputs!$K$13/12</f>
        <v>0</v>
      </c>
      <c r="X56" s="30" t="n">
        <f aca="false">IF(V56&gt;0,MIN(Inputs!$L$13,V56+W56),0)+MIN(AE56,MAX(V56+W56-(IF(V56&gt;0,MIN(Inputs!$L$13,V56+W56),0)),0))</f>
        <v>0</v>
      </c>
      <c r="Y56" s="31" t="n">
        <f aca="false">MAX(V56+W56-X56,0)</f>
        <v>0</v>
      </c>
      <c r="Z56" s="32" t="n">
        <f aca="false">Inputs!$B$4+IF(B56=0,Inputs!$L$8,0)+IF(F56=0,Inputs!$L$9,0)+IF(J56=0,Inputs!$L$10,0)+IF(N56=0,Inputs!$L$11,0)+IF(R56=0,Inputs!$L$12,0)+IF(V56=0,Inputs!$L$13,0)</f>
        <v>970</v>
      </c>
      <c r="AA56" s="32" t="n">
        <f aca="false">Z56-MIN(Z56,MAX(B56+C56-(IF(B56&gt;0,MIN(Inputs!$L$8,B56+C56),0)),0))</f>
        <v>970</v>
      </c>
      <c r="AB56" s="32" t="n">
        <f aca="false">AA56-MIN(AA56,MAX(F56+G56-(IF(F56&gt;0,MIN(Inputs!$L$9,F56+G56),0)),0))</f>
        <v>970</v>
      </c>
      <c r="AC56" s="32" t="n">
        <f aca="false">AB56-MIN(AB56,MAX(J56+K56-(IF(J56&gt;0,MIN(Inputs!$L$10,J56+K56),0)),0))</f>
        <v>970</v>
      </c>
      <c r="AD56" s="32" t="n">
        <f aca="false">AC56-MIN(AC56,MAX(N56+O56-(IF(N56&gt;0,MIN(Inputs!$L$11,N56+O56),0)),0))</f>
        <v>970</v>
      </c>
      <c r="AE56" s="32" t="n">
        <f aca="false">AD56-MIN(AD56,MAX(R56+S56-(IF(R56&gt;0,MIN(Inputs!$L$12,R56+S56),0)),0))</f>
        <v>970</v>
      </c>
      <c r="AF56" s="32" t="n">
        <f aca="false">AE56-MIN(AE56,MAX(V56+W56-(IF(V56&gt;0,MIN(Inputs!$L$13,V56+W56),0)),0))</f>
        <v>970</v>
      </c>
      <c r="AG56" s="31" t="n">
        <f aca="false">(B56+C56-E56)+(F56+G56-I56)+(J56+K56-M56)+(N56+O56-Q56)+(R56+S56-U56)+(V56+W56-Y56)</f>
        <v>0</v>
      </c>
      <c r="AH56" s="31" t="n">
        <f aca="false">E56+I56+M56+Q56+U56+Y56</f>
        <v>0</v>
      </c>
      <c r="AI56" s="31" t="n">
        <f aca="false">C56+G56+K56+O56+S56+W56</f>
        <v>0</v>
      </c>
    </row>
    <row r="57" customFormat="false" ht="15" hidden="false" customHeight="false" outlineLevel="0" collapsed="false">
      <c r="A57" s="29" t="n">
        <v>53</v>
      </c>
      <c r="B57" s="30" t="n">
        <f aca="false">E56</f>
        <v>0</v>
      </c>
      <c r="C57" s="30" t="n">
        <f aca="false">B57*Inputs!$K$8/12</f>
        <v>0</v>
      </c>
      <c r="D57" s="30" t="n">
        <f aca="false">IF(B57&gt;0,MIN(Inputs!$L$8,B57+C57),0)+MIN(Z57,MAX(B57+C57-(IF(B57&gt;0,MIN(Inputs!$L$8,B57+C57),0)),0))</f>
        <v>0</v>
      </c>
      <c r="E57" s="31" t="n">
        <f aca="false">MAX(B57+C57-D57,0)</f>
        <v>0</v>
      </c>
      <c r="F57" s="30" t="n">
        <f aca="false">I56</f>
        <v>0</v>
      </c>
      <c r="G57" s="30" t="n">
        <f aca="false">F57*Inputs!$K$9/12</f>
        <v>0</v>
      </c>
      <c r="H57" s="30" t="n">
        <f aca="false">IF(F57&gt;0,MIN(Inputs!$L$9,F57+G57),0)+MIN(AA57,MAX(F57+G57-(IF(F57&gt;0,MIN(Inputs!$L$9,F57+G57),0)),0))</f>
        <v>0</v>
      </c>
      <c r="I57" s="31" t="n">
        <f aca="false">MAX(F57+G57-H57,0)</f>
        <v>0</v>
      </c>
      <c r="J57" s="30" t="n">
        <f aca="false">M56</f>
        <v>0</v>
      </c>
      <c r="K57" s="30" t="n">
        <f aca="false">J57*Inputs!$K$10/12</f>
        <v>0</v>
      </c>
      <c r="L57" s="30" t="n">
        <f aca="false">IF(J57&gt;0,MIN(Inputs!$L$10,J57+K57),0)+MIN(AB57,MAX(J57+K57-(IF(J57&gt;0,MIN(Inputs!$L$10,J57+K57),0)),0))</f>
        <v>0</v>
      </c>
      <c r="M57" s="31" t="n">
        <f aca="false">MAX(J57+K57-L57,0)</f>
        <v>0</v>
      </c>
      <c r="N57" s="30" t="n">
        <f aca="false">Q56</f>
        <v>0</v>
      </c>
      <c r="O57" s="30" t="n">
        <f aca="false">N57*Inputs!$K$11/12</f>
        <v>0</v>
      </c>
      <c r="P57" s="30" t="n">
        <f aca="false">IF(N57&gt;0,MIN(Inputs!$L$11,N57+O57),0)+MIN(AC57,MAX(N57+O57-(IF(N57&gt;0,MIN(Inputs!$L$11,N57+O57),0)),0))</f>
        <v>0</v>
      </c>
      <c r="Q57" s="31" t="n">
        <f aca="false">MAX(N57+O57-P57,0)</f>
        <v>0</v>
      </c>
      <c r="R57" s="30" t="n">
        <f aca="false">U56</f>
        <v>0</v>
      </c>
      <c r="S57" s="30" t="n">
        <f aca="false">R57*Inputs!$K$12/12</f>
        <v>0</v>
      </c>
      <c r="T57" s="30" t="n">
        <f aca="false">IF(R57&gt;0,MIN(Inputs!$L$12,R57+S57),0)+MIN(AD57,MAX(R57+S57-(IF(R57&gt;0,MIN(Inputs!$L$12,R57+S57),0)),0))</f>
        <v>0</v>
      </c>
      <c r="U57" s="31" t="n">
        <f aca="false">MAX(R57+S57-T57,0)</f>
        <v>0</v>
      </c>
      <c r="V57" s="30" t="n">
        <f aca="false">Y56</f>
        <v>0</v>
      </c>
      <c r="W57" s="30" t="n">
        <f aca="false">V57*Inputs!$K$13/12</f>
        <v>0</v>
      </c>
      <c r="X57" s="30" t="n">
        <f aca="false">IF(V57&gt;0,MIN(Inputs!$L$13,V57+W57),0)+MIN(AE57,MAX(V57+W57-(IF(V57&gt;0,MIN(Inputs!$L$13,V57+W57),0)),0))</f>
        <v>0</v>
      </c>
      <c r="Y57" s="31" t="n">
        <f aca="false">MAX(V57+W57-X57,0)</f>
        <v>0</v>
      </c>
      <c r="Z57" s="32" t="n">
        <f aca="false">Inputs!$B$4+IF(B57=0,Inputs!$L$8,0)+IF(F57=0,Inputs!$L$9,0)+IF(J57=0,Inputs!$L$10,0)+IF(N57=0,Inputs!$L$11,0)+IF(R57=0,Inputs!$L$12,0)+IF(V57=0,Inputs!$L$13,0)</f>
        <v>970</v>
      </c>
      <c r="AA57" s="32" t="n">
        <f aca="false">Z57-MIN(Z57,MAX(B57+C57-(IF(B57&gt;0,MIN(Inputs!$L$8,B57+C57),0)),0))</f>
        <v>970</v>
      </c>
      <c r="AB57" s="32" t="n">
        <f aca="false">AA57-MIN(AA57,MAX(F57+G57-(IF(F57&gt;0,MIN(Inputs!$L$9,F57+G57),0)),0))</f>
        <v>970</v>
      </c>
      <c r="AC57" s="32" t="n">
        <f aca="false">AB57-MIN(AB57,MAX(J57+K57-(IF(J57&gt;0,MIN(Inputs!$L$10,J57+K57),0)),0))</f>
        <v>970</v>
      </c>
      <c r="AD57" s="32" t="n">
        <f aca="false">AC57-MIN(AC57,MAX(N57+O57-(IF(N57&gt;0,MIN(Inputs!$L$11,N57+O57),0)),0))</f>
        <v>970</v>
      </c>
      <c r="AE57" s="32" t="n">
        <f aca="false">AD57-MIN(AD57,MAX(R57+S57-(IF(R57&gt;0,MIN(Inputs!$L$12,R57+S57),0)),0))</f>
        <v>970</v>
      </c>
      <c r="AF57" s="32" t="n">
        <f aca="false">AE57-MIN(AE57,MAX(V57+W57-(IF(V57&gt;0,MIN(Inputs!$L$13,V57+W57),0)),0))</f>
        <v>970</v>
      </c>
      <c r="AG57" s="31" t="n">
        <f aca="false">(B57+C57-E57)+(F57+G57-I57)+(J57+K57-M57)+(N57+O57-Q57)+(R57+S57-U57)+(V57+W57-Y57)</f>
        <v>0</v>
      </c>
      <c r="AH57" s="31" t="n">
        <f aca="false">E57+I57+M57+Q57+U57+Y57</f>
        <v>0</v>
      </c>
      <c r="AI57" s="31" t="n">
        <f aca="false">C57+G57+K57+O57+S57+W57</f>
        <v>0</v>
      </c>
    </row>
    <row r="58" customFormat="false" ht="15" hidden="false" customHeight="false" outlineLevel="0" collapsed="false">
      <c r="A58" s="29" t="n">
        <v>54</v>
      </c>
      <c r="B58" s="30" t="n">
        <f aca="false">E57</f>
        <v>0</v>
      </c>
      <c r="C58" s="30" t="n">
        <f aca="false">B58*Inputs!$K$8/12</f>
        <v>0</v>
      </c>
      <c r="D58" s="30" t="n">
        <f aca="false">IF(B58&gt;0,MIN(Inputs!$L$8,B58+C58),0)+MIN(Z58,MAX(B58+C58-(IF(B58&gt;0,MIN(Inputs!$L$8,B58+C58),0)),0))</f>
        <v>0</v>
      </c>
      <c r="E58" s="31" t="n">
        <f aca="false">MAX(B58+C58-D58,0)</f>
        <v>0</v>
      </c>
      <c r="F58" s="30" t="n">
        <f aca="false">I57</f>
        <v>0</v>
      </c>
      <c r="G58" s="30" t="n">
        <f aca="false">F58*Inputs!$K$9/12</f>
        <v>0</v>
      </c>
      <c r="H58" s="30" t="n">
        <f aca="false">IF(F58&gt;0,MIN(Inputs!$L$9,F58+G58),0)+MIN(AA58,MAX(F58+G58-(IF(F58&gt;0,MIN(Inputs!$L$9,F58+G58),0)),0))</f>
        <v>0</v>
      </c>
      <c r="I58" s="31" t="n">
        <f aca="false">MAX(F58+G58-H58,0)</f>
        <v>0</v>
      </c>
      <c r="J58" s="30" t="n">
        <f aca="false">M57</f>
        <v>0</v>
      </c>
      <c r="K58" s="30" t="n">
        <f aca="false">J58*Inputs!$K$10/12</f>
        <v>0</v>
      </c>
      <c r="L58" s="30" t="n">
        <f aca="false">IF(J58&gt;0,MIN(Inputs!$L$10,J58+K58),0)+MIN(AB58,MAX(J58+K58-(IF(J58&gt;0,MIN(Inputs!$L$10,J58+K58),0)),0))</f>
        <v>0</v>
      </c>
      <c r="M58" s="31" t="n">
        <f aca="false">MAX(J58+K58-L58,0)</f>
        <v>0</v>
      </c>
      <c r="N58" s="30" t="n">
        <f aca="false">Q57</f>
        <v>0</v>
      </c>
      <c r="O58" s="30" t="n">
        <f aca="false">N58*Inputs!$K$11/12</f>
        <v>0</v>
      </c>
      <c r="P58" s="30" t="n">
        <f aca="false">IF(N58&gt;0,MIN(Inputs!$L$11,N58+O58),0)+MIN(AC58,MAX(N58+O58-(IF(N58&gt;0,MIN(Inputs!$L$11,N58+O58),0)),0))</f>
        <v>0</v>
      </c>
      <c r="Q58" s="31" t="n">
        <f aca="false">MAX(N58+O58-P58,0)</f>
        <v>0</v>
      </c>
      <c r="R58" s="30" t="n">
        <f aca="false">U57</f>
        <v>0</v>
      </c>
      <c r="S58" s="30" t="n">
        <f aca="false">R58*Inputs!$K$12/12</f>
        <v>0</v>
      </c>
      <c r="T58" s="30" t="n">
        <f aca="false">IF(R58&gt;0,MIN(Inputs!$L$12,R58+S58),0)+MIN(AD58,MAX(R58+S58-(IF(R58&gt;0,MIN(Inputs!$L$12,R58+S58),0)),0))</f>
        <v>0</v>
      </c>
      <c r="U58" s="31" t="n">
        <f aca="false">MAX(R58+S58-T58,0)</f>
        <v>0</v>
      </c>
      <c r="V58" s="30" t="n">
        <f aca="false">Y57</f>
        <v>0</v>
      </c>
      <c r="W58" s="30" t="n">
        <f aca="false">V58*Inputs!$K$13/12</f>
        <v>0</v>
      </c>
      <c r="X58" s="30" t="n">
        <f aca="false">IF(V58&gt;0,MIN(Inputs!$L$13,V58+W58),0)+MIN(AE58,MAX(V58+W58-(IF(V58&gt;0,MIN(Inputs!$L$13,V58+W58),0)),0))</f>
        <v>0</v>
      </c>
      <c r="Y58" s="31" t="n">
        <f aca="false">MAX(V58+W58-X58,0)</f>
        <v>0</v>
      </c>
      <c r="Z58" s="32" t="n">
        <f aca="false">Inputs!$B$4+IF(B58=0,Inputs!$L$8,0)+IF(F58=0,Inputs!$L$9,0)+IF(J58=0,Inputs!$L$10,0)+IF(N58=0,Inputs!$L$11,0)+IF(R58=0,Inputs!$L$12,0)+IF(V58=0,Inputs!$L$13,0)</f>
        <v>970</v>
      </c>
      <c r="AA58" s="32" t="n">
        <f aca="false">Z58-MIN(Z58,MAX(B58+C58-(IF(B58&gt;0,MIN(Inputs!$L$8,B58+C58),0)),0))</f>
        <v>970</v>
      </c>
      <c r="AB58" s="32" t="n">
        <f aca="false">AA58-MIN(AA58,MAX(F58+G58-(IF(F58&gt;0,MIN(Inputs!$L$9,F58+G58),0)),0))</f>
        <v>970</v>
      </c>
      <c r="AC58" s="32" t="n">
        <f aca="false">AB58-MIN(AB58,MAX(J58+K58-(IF(J58&gt;0,MIN(Inputs!$L$10,J58+K58),0)),0))</f>
        <v>970</v>
      </c>
      <c r="AD58" s="32" t="n">
        <f aca="false">AC58-MIN(AC58,MAX(N58+O58-(IF(N58&gt;0,MIN(Inputs!$L$11,N58+O58),0)),0))</f>
        <v>970</v>
      </c>
      <c r="AE58" s="32" t="n">
        <f aca="false">AD58-MIN(AD58,MAX(R58+S58-(IF(R58&gt;0,MIN(Inputs!$L$12,R58+S58),0)),0))</f>
        <v>970</v>
      </c>
      <c r="AF58" s="32" t="n">
        <f aca="false">AE58-MIN(AE58,MAX(V58+W58-(IF(V58&gt;0,MIN(Inputs!$L$13,V58+W58),0)),0))</f>
        <v>970</v>
      </c>
      <c r="AG58" s="31" t="n">
        <f aca="false">(B58+C58-E58)+(F58+G58-I58)+(J58+K58-M58)+(N58+O58-Q58)+(R58+S58-U58)+(V58+W58-Y58)</f>
        <v>0</v>
      </c>
      <c r="AH58" s="31" t="n">
        <f aca="false">E58+I58+M58+Q58+U58+Y58</f>
        <v>0</v>
      </c>
      <c r="AI58" s="31" t="n">
        <f aca="false">C58+G58+K58+O58+S58+W58</f>
        <v>0</v>
      </c>
    </row>
    <row r="59" customFormat="false" ht="15" hidden="false" customHeight="false" outlineLevel="0" collapsed="false">
      <c r="A59" s="29" t="n">
        <v>55</v>
      </c>
      <c r="B59" s="30" t="n">
        <f aca="false">E58</f>
        <v>0</v>
      </c>
      <c r="C59" s="30" t="n">
        <f aca="false">B59*Inputs!$K$8/12</f>
        <v>0</v>
      </c>
      <c r="D59" s="30" t="n">
        <f aca="false">IF(B59&gt;0,MIN(Inputs!$L$8,B59+C59),0)+MIN(Z59,MAX(B59+C59-(IF(B59&gt;0,MIN(Inputs!$L$8,B59+C59),0)),0))</f>
        <v>0</v>
      </c>
      <c r="E59" s="31" t="n">
        <f aca="false">MAX(B59+C59-D59,0)</f>
        <v>0</v>
      </c>
      <c r="F59" s="30" t="n">
        <f aca="false">I58</f>
        <v>0</v>
      </c>
      <c r="G59" s="30" t="n">
        <f aca="false">F59*Inputs!$K$9/12</f>
        <v>0</v>
      </c>
      <c r="H59" s="30" t="n">
        <f aca="false">IF(F59&gt;0,MIN(Inputs!$L$9,F59+G59),0)+MIN(AA59,MAX(F59+G59-(IF(F59&gt;0,MIN(Inputs!$L$9,F59+G59),0)),0))</f>
        <v>0</v>
      </c>
      <c r="I59" s="31" t="n">
        <f aca="false">MAX(F59+G59-H59,0)</f>
        <v>0</v>
      </c>
      <c r="J59" s="30" t="n">
        <f aca="false">M58</f>
        <v>0</v>
      </c>
      <c r="K59" s="30" t="n">
        <f aca="false">J59*Inputs!$K$10/12</f>
        <v>0</v>
      </c>
      <c r="L59" s="30" t="n">
        <f aca="false">IF(J59&gt;0,MIN(Inputs!$L$10,J59+K59),0)+MIN(AB59,MAX(J59+K59-(IF(J59&gt;0,MIN(Inputs!$L$10,J59+K59),0)),0))</f>
        <v>0</v>
      </c>
      <c r="M59" s="31" t="n">
        <f aca="false">MAX(J59+K59-L59,0)</f>
        <v>0</v>
      </c>
      <c r="N59" s="30" t="n">
        <f aca="false">Q58</f>
        <v>0</v>
      </c>
      <c r="O59" s="30" t="n">
        <f aca="false">N59*Inputs!$K$11/12</f>
        <v>0</v>
      </c>
      <c r="P59" s="30" t="n">
        <f aca="false">IF(N59&gt;0,MIN(Inputs!$L$11,N59+O59),0)+MIN(AC59,MAX(N59+O59-(IF(N59&gt;0,MIN(Inputs!$L$11,N59+O59),0)),0))</f>
        <v>0</v>
      </c>
      <c r="Q59" s="31" t="n">
        <f aca="false">MAX(N59+O59-P59,0)</f>
        <v>0</v>
      </c>
      <c r="R59" s="30" t="n">
        <f aca="false">U58</f>
        <v>0</v>
      </c>
      <c r="S59" s="30" t="n">
        <f aca="false">R59*Inputs!$K$12/12</f>
        <v>0</v>
      </c>
      <c r="T59" s="30" t="n">
        <f aca="false">IF(R59&gt;0,MIN(Inputs!$L$12,R59+S59),0)+MIN(AD59,MAX(R59+S59-(IF(R59&gt;0,MIN(Inputs!$L$12,R59+S59),0)),0))</f>
        <v>0</v>
      </c>
      <c r="U59" s="31" t="n">
        <f aca="false">MAX(R59+S59-T59,0)</f>
        <v>0</v>
      </c>
      <c r="V59" s="30" t="n">
        <f aca="false">Y58</f>
        <v>0</v>
      </c>
      <c r="W59" s="30" t="n">
        <f aca="false">V59*Inputs!$K$13/12</f>
        <v>0</v>
      </c>
      <c r="X59" s="30" t="n">
        <f aca="false">IF(V59&gt;0,MIN(Inputs!$L$13,V59+W59),0)+MIN(AE59,MAX(V59+W59-(IF(V59&gt;0,MIN(Inputs!$L$13,V59+W59),0)),0))</f>
        <v>0</v>
      </c>
      <c r="Y59" s="31" t="n">
        <f aca="false">MAX(V59+W59-X59,0)</f>
        <v>0</v>
      </c>
      <c r="Z59" s="32" t="n">
        <f aca="false">Inputs!$B$4+IF(B59=0,Inputs!$L$8,0)+IF(F59=0,Inputs!$L$9,0)+IF(J59=0,Inputs!$L$10,0)+IF(N59=0,Inputs!$L$11,0)+IF(R59=0,Inputs!$L$12,0)+IF(V59=0,Inputs!$L$13,0)</f>
        <v>970</v>
      </c>
      <c r="AA59" s="32" t="n">
        <f aca="false">Z59-MIN(Z59,MAX(B59+C59-(IF(B59&gt;0,MIN(Inputs!$L$8,B59+C59),0)),0))</f>
        <v>970</v>
      </c>
      <c r="AB59" s="32" t="n">
        <f aca="false">AA59-MIN(AA59,MAX(F59+G59-(IF(F59&gt;0,MIN(Inputs!$L$9,F59+G59),0)),0))</f>
        <v>970</v>
      </c>
      <c r="AC59" s="32" t="n">
        <f aca="false">AB59-MIN(AB59,MAX(J59+K59-(IF(J59&gt;0,MIN(Inputs!$L$10,J59+K59),0)),0))</f>
        <v>970</v>
      </c>
      <c r="AD59" s="32" t="n">
        <f aca="false">AC59-MIN(AC59,MAX(N59+O59-(IF(N59&gt;0,MIN(Inputs!$L$11,N59+O59),0)),0))</f>
        <v>970</v>
      </c>
      <c r="AE59" s="32" t="n">
        <f aca="false">AD59-MIN(AD59,MAX(R59+S59-(IF(R59&gt;0,MIN(Inputs!$L$12,R59+S59),0)),0))</f>
        <v>970</v>
      </c>
      <c r="AF59" s="32" t="n">
        <f aca="false">AE59-MIN(AE59,MAX(V59+W59-(IF(V59&gt;0,MIN(Inputs!$L$13,V59+W59),0)),0))</f>
        <v>970</v>
      </c>
      <c r="AG59" s="31" t="n">
        <f aca="false">(B59+C59-E59)+(F59+G59-I59)+(J59+K59-M59)+(N59+O59-Q59)+(R59+S59-U59)+(V59+W59-Y59)</f>
        <v>0</v>
      </c>
      <c r="AH59" s="31" t="n">
        <f aca="false">E59+I59+M59+Q59+U59+Y59</f>
        <v>0</v>
      </c>
      <c r="AI59" s="31" t="n">
        <f aca="false">C59+G59+K59+O59+S59+W59</f>
        <v>0</v>
      </c>
    </row>
    <row r="60" customFormat="false" ht="15" hidden="false" customHeight="false" outlineLevel="0" collapsed="false">
      <c r="A60" s="29" t="n">
        <v>56</v>
      </c>
      <c r="B60" s="30" t="n">
        <f aca="false">E59</f>
        <v>0</v>
      </c>
      <c r="C60" s="30" t="n">
        <f aca="false">B60*Inputs!$K$8/12</f>
        <v>0</v>
      </c>
      <c r="D60" s="30" t="n">
        <f aca="false">IF(B60&gt;0,MIN(Inputs!$L$8,B60+C60),0)+MIN(Z60,MAX(B60+C60-(IF(B60&gt;0,MIN(Inputs!$L$8,B60+C60),0)),0))</f>
        <v>0</v>
      </c>
      <c r="E60" s="31" t="n">
        <f aca="false">MAX(B60+C60-D60,0)</f>
        <v>0</v>
      </c>
      <c r="F60" s="30" t="n">
        <f aca="false">I59</f>
        <v>0</v>
      </c>
      <c r="G60" s="30" t="n">
        <f aca="false">F60*Inputs!$K$9/12</f>
        <v>0</v>
      </c>
      <c r="H60" s="30" t="n">
        <f aca="false">IF(F60&gt;0,MIN(Inputs!$L$9,F60+G60),0)+MIN(AA60,MAX(F60+G60-(IF(F60&gt;0,MIN(Inputs!$L$9,F60+G60),0)),0))</f>
        <v>0</v>
      </c>
      <c r="I60" s="31" t="n">
        <f aca="false">MAX(F60+G60-H60,0)</f>
        <v>0</v>
      </c>
      <c r="J60" s="30" t="n">
        <f aca="false">M59</f>
        <v>0</v>
      </c>
      <c r="K60" s="30" t="n">
        <f aca="false">J60*Inputs!$K$10/12</f>
        <v>0</v>
      </c>
      <c r="L60" s="30" t="n">
        <f aca="false">IF(J60&gt;0,MIN(Inputs!$L$10,J60+K60),0)+MIN(AB60,MAX(J60+K60-(IF(J60&gt;0,MIN(Inputs!$L$10,J60+K60),0)),0))</f>
        <v>0</v>
      </c>
      <c r="M60" s="31" t="n">
        <f aca="false">MAX(J60+K60-L60,0)</f>
        <v>0</v>
      </c>
      <c r="N60" s="30" t="n">
        <f aca="false">Q59</f>
        <v>0</v>
      </c>
      <c r="O60" s="30" t="n">
        <f aca="false">N60*Inputs!$K$11/12</f>
        <v>0</v>
      </c>
      <c r="P60" s="30" t="n">
        <f aca="false">IF(N60&gt;0,MIN(Inputs!$L$11,N60+O60),0)+MIN(AC60,MAX(N60+O60-(IF(N60&gt;0,MIN(Inputs!$L$11,N60+O60),0)),0))</f>
        <v>0</v>
      </c>
      <c r="Q60" s="31" t="n">
        <f aca="false">MAX(N60+O60-P60,0)</f>
        <v>0</v>
      </c>
      <c r="R60" s="30" t="n">
        <f aca="false">U59</f>
        <v>0</v>
      </c>
      <c r="S60" s="30" t="n">
        <f aca="false">R60*Inputs!$K$12/12</f>
        <v>0</v>
      </c>
      <c r="T60" s="30" t="n">
        <f aca="false">IF(R60&gt;0,MIN(Inputs!$L$12,R60+S60),0)+MIN(AD60,MAX(R60+S60-(IF(R60&gt;0,MIN(Inputs!$L$12,R60+S60),0)),0))</f>
        <v>0</v>
      </c>
      <c r="U60" s="31" t="n">
        <f aca="false">MAX(R60+S60-T60,0)</f>
        <v>0</v>
      </c>
      <c r="V60" s="30" t="n">
        <f aca="false">Y59</f>
        <v>0</v>
      </c>
      <c r="W60" s="30" t="n">
        <f aca="false">V60*Inputs!$K$13/12</f>
        <v>0</v>
      </c>
      <c r="X60" s="30" t="n">
        <f aca="false">IF(V60&gt;0,MIN(Inputs!$L$13,V60+W60),0)+MIN(AE60,MAX(V60+W60-(IF(V60&gt;0,MIN(Inputs!$L$13,V60+W60),0)),0))</f>
        <v>0</v>
      </c>
      <c r="Y60" s="31" t="n">
        <f aca="false">MAX(V60+W60-X60,0)</f>
        <v>0</v>
      </c>
      <c r="Z60" s="32" t="n">
        <f aca="false">Inputs!$B$4+IF(B60=0,Inputs!$L$8,0)+IF(F60=0,Inputs!$L$9,0)+IF(J60=0,Inputs!$L$10,0)+IF(N60=0,Inputs!$L$11,0)+IF(R60=0,Inputs!$L$12,0)+IF(V60=0,Inputs!$L$13,0)</f>
        <v>970</v>
      </c>
      <c r="AA60" s="32" t="n">
        <f aca="false">Z60-MIN(Z60,MAX(B60+C60-(IF(B60&gt;0,MIN(Inputs!$L$8,B60+C60),0)),0))</f>
        <v>970</v>
      </c>
      <c r="AB60" s="32" t="n">
        <f aca="false">AA60-MIN(AA60,MAX(F60+G60-(IF(F60&gt;0,MIN(Inputs!$L$9,F60+G60),0)),0))</f>
        <v>970</v>
      </c>
      <c r="AC60" s="32" t="n">
        <f aca="false">AB60-MIN(AB60,MAX(J60+K60-(IF(J60&gt;0,MIN(Inputs!$L$10,J60+K60),0)),0))</f>
        <v>970</v>
      </c>
      <c r="AD60" s="32" t="n">
        <f aca="false">AC60-MIN(AC60,MAX(N60+O60-(IF(N60&gt;0,MIN(Inputs!$L$11,N60+O60),0)),0))</f>
        <v>970</v>
      </c>
      <c r="AE60" s="32" t="n">
        <f aca="false">AD60-MIN(AD60,MAX(R60+S60-(IF(R60&gt;0,MIN(Inputs!$L$12,R60+S60),0)),0))</f>
        <v>970</v>
      </c>
      <c r="AF60" s="32" t="n">
        <f aca="false">AE60-MIN(AE60,MAX(V60+W60-(IF(V60&gt;0,MIN(Inputs!$L$13,V60+W60),0)),0))</f>
        <v>970</v>
      </c>
      <c r="AG60" s="31" t="n">
        <f aca="false">(B60+C60-E60)+(F60+G60-I60)+(J60+K60-M60)+(N60+O60-Q60)+(R60+S60-U60)+(V60+W60-Y60)</f>
        <v>0</v>
      </c>
      <c r="AH60" s="31" t="n">
        <f aca="false">E60+I60+M60+Q60+U60+Y60</f>
        <v>0</v>
      </c>
      <c r="AI60" s="31" t="n">
        <f aca="false">C60+G60+K60+O60+S60+W60</f>
        <v>0</v>
      </c>
    </row>
    <row r="61" customFormat="false" ht="15" hidden="false" customHeight="false" outlineLevel="0" collapsed="false">
      <c r="A61" s="29" t="n">
        <v>57</v>
      </c>
      <c r="B61" s="30" t="n">
        <f aca="false">E60</f>
        <v>0</v>
      </c>
      <c r="C61" s="30" t="n">
        <f aca="false">B61*Inputs!$K$8/12</f>
        <v>0</v>
      </c>
      <c r="D61" s="30" t="n">
        <f aca="false">IF(B61&gt;0,MIN(Inputs!$L$8,B61+C61),0)+MIN(Z61,MAX(B61+C61-(IF(B61&gt;0,MIN(Inputs!$L$8,B61+C61),0)),0))</f>
        <v>0</v>
      </c>
      <c r="E61" s="31" t="n">
        <f aca="false">MAX(B61+C61-D61,0)</f>
        <v>0</v>
      </c>
      <c r="F61" s="30" t="n">
        <f aca="false">I60</f>
        <v>0</v>
      </c>
      <c r="G61" s="30" t="n">
        <f aca="false">F61*Inputs!$K$9/12</f>
        <v>0</v>
      </c>
      <c r="H61" s="30" t="n">
        <f aca="false">IF(F61&gt;0,MIN(Inputs!$L$9,F61+G61),0)+MIN(AA61,MAX(F61+G61-(IF(F61&gt;0,MIN(Inputs!$L$9,F61+G61),0)),0))</f>
        <v>0</v>
      </c>
      <c r="I61" s="31" t="n">
        <f aca="false">MAX(F61+G61-H61,0)</f>
        <v>0</v>
      </c>
      <c r="J61" s="30" t="n">
        <f aca="false">M60</f>
        <v>0</v>
      </c>
      <c r="K61" s="30" t="n">
        <f aca="false">J61*Inputs!$K$10/12</f>
        <v>0</v>
      </c>
      <c r="L61" s="30" t="n">
        <f aca="false">IF(J61&gt;0,MIN(Inputs!$L$10,J61+K61),0)+MIN(AB61,MAX(J61+K61-(IF(J61&gt;0,MIN(Inputs!$L$10,J61+K61),0)),0))</f>
        <v>0</v>
      </c>
      <c r="M61" s="31" t="n">
        <f aca="false">MAX(J61+K61-L61,0)</f>
        <v>0</v>
      </c>
      <c r="N61" s="30" t="n">
        <f aca="false">Q60</f>
        <v>0</v>
      </c>
      <c r="O61" s="30" t="n">
        <f aca="false">N61*Inputs!$K$11/12</f>
        <v>0</v>
      </c>
      <c r="P61" s="30" t="n">
        <f aca="false">IF(N61&gt;0,MIN(Inputs!$L$11,N61+O61),0)+MIN(AC61,MAX(N61+O61-(IF(N61&gt;0,MIN(Inputs!$L$11,N61+O61),0)),0))</f>
        <v>0</v>
      </c>
      <c r="Q61" s="31" t="n">
        <f aca="false">MAX(N61+O61-P61,0)</f>
        <v>0</v>
      </c>
      <c r="R61" s="30" t="n">
        <f aca="false">U60</f>
        <v>0</v>
      </c>
      <c r="S61" s="30" t="n">
        <f aca="false">R61*Inputs!$K$12/12</f>
        <v>0</v>
      </c>
      <c r="T61" s="30" t="n">
        <f aca="false">IF(R61&gt;0,MIN(Inputs!$L$12,R61+S61),0)+MIN(AD61,MAX(R61+S61-(IF(R61&gt;0,MIN(Inputs!$L$12,R61+S61),0)),0))</f>
        <v>0</v>
      </c>
      <c r="U61" s="31" t="n">
        <f aca="false">MAX(R61+S61-T61,0)</f>
        <v>0</v>
      </c>
      <c r="V61" s="30" t="n">
        <f aca="false">Y60</f>
        <v>0</v>
      </c>
      <c r="W61" s="30" t="n">
        <f aca="false">V61*Inputs!$K$13/12</f>
        <v>0</v>
      </c>
      <c r="X61" s="30" t="n">
        <f aca="false">IF(V61&gt;0,MIN(Inputs!$L$13,V61+W61),0)+MIN(AE61,MAX(V61+W61-(IF(V61&gt;0,MIN(Inputs!$L$13,V61+W61),0)),0))</f>
        <v>0</v>
      </c>
      <c r="Y61" s="31" t="n">
        <f aca="false">MAX(V61+W61-X61,0)</f>
        <v>0</v>
      </c>
      <c r="Z61" s="32" t="n">
        <f aca="false">Inputs!$B$4+IF(B61=0,Inputs!$L$8,0)+IF(F61=0,Inputs!$L$9,0)+IF(J61=0,Inputs!$L$10,0)+IF(N61=0,Inputs!$L$11,0)+IF(R61=0,Inputs!$L$12,0)+IF(V61=0,Inputs!$L$13,0)</f>
        <v>970</v>
      </c>
      <c r="AA61" s="32" t="n">
        <f aca="false">Z61-MIN(Z61,MAX(B61+C61-(IF(B61&gt;0,MIN(Inputs!$L$8,B61+C61),0)),0))</f>
        <v>970</v>
      </c>
      <c r="AB61" s="32" t="n">
        <f aca="false">AA61-MIN(AA61,MAX(F61+G61-(IF(F61&gt;0,MIN(Inputs!$L$9,F61+G61),0)),0))</f>
        <v>970</v>
      </c>
      <c r="AC61" s="32" t="n">
        <f aca="false">AB61-MIN(AB61,MAX(J61+K61-(IF(J61&gt;0,MIN(Inputs!$L$10,J61+K61),0)),0))</f>
        <v>970</v>
      </c>
      <c r="AD61" s="32" t="n">
        <f aca="false">AC61-MIN(AC61,MAX(N61+O61-(IF(N61&gt;0,MIN(Inputs!$L$11,N61+O61),0)),0))</f>
        <v>970</v>
      </c>
      <c r="AE61" s="32" t="n">
        <f aca="false">AD61-MIN(AD61,MAX(R61+S61-(IF(R61&gt;0,MIN(Inputs!$L$12,R61+S61),0)),0))</f>
        <v>970</v>
      </c>
      <c r="AF61" s="32" t="n">
        <f aca="false">AE61-MIN(AE61,MAX(V61+W61-(IF(V61&gt;0,MIN(Inputs!$L$13,V61+W61),0)),0))</f>
        <v>970</v>
      </c>
      <c r="AG61" s="31" t="n">
        <f aca="false">(B61+C61-E61)+(F61+G61-I61)+(J61+K61-M61)+(N61+O61-Q61)+(R61+S61-U61)+(V61+W61-Y61)</f>
        <v>0</v>
      </c>
      <c r="AH61" s="31" t="n">
        <f aca="false">E61+I61+M61+Q61+U61+Y61</f>
        <v>0</v>
      </c>
      <c r="AI61" s="31" t="n">
        <f aca="false">C61+G61+K61+O61+S61+W61</f>
        <v>0</v>
      </c>
    </row>
    <row r="62" customFormat="false" ht="15" hidden="false" customHeight="false" outlineLevel="0" collapsed="false">
      <c r="A62" s="29" t="n">
        <v>58</v>
      </c>
      <c r="B62" s="30" t="n">
        <f aca="false">E61</f>
        <v>0</v>
      </c>
      <c r="C62" s="30" t="n">
        <f aca="false">B62*Inputs!$K$8/12</f>
        <v>0</v>
      </c>
      <c r="D62" s="30" t="n">
        <f aca="false">IF(B62&gt;0,MIN(Inputs!$L$8,B62+C62),0)+MIN(Z62,MAX(B62+C62-(IF(B62&gt;0,MIN(Inputs!$L$8,B62+C62),0)),0))</f>
        <v>0</v>
      </c>
      <c r="E62" s="31" t="n">
        <f aca="false">MAX(B62+C62-D62,0)</f>
        <v>0</v>
      </c>
      <c r="F62" s="30" t="n">
        <f aca="false">I61</f>
        <v>0</v>
      </c>
      <c r="G62" s="30" t="n">
        <f aca="false">F62*Inputs!$K$9/12</f>
        <v>0</v>
      </c>
      <c r="H62" s="30" t="n">
        <f aca="false">IF(F62&gt;0,MIN(Inputs!$L$9,F62+G62),0)+MIN(AA62,MAX(F62+G62-(IF(F62&gt;0,MIN(Inputs!$L$9,F62+G62),0)),0))</f>
        <v>0</v>
      </c>
      <c r="I62" s="31" t="n">
        <f aca="false">MAX(F62+G62-H62,0)</f>
        <v>0</v>
      </c>
      <c r="J62" s="30" t="n">
        <f aca="false">M61</f>
        <v>0</v>
      </c>
      <c r="K62" s="30" t="n">
        <f aca="false">J62*Inputs!$K$10/12</f>
        <v>0</v>
      </c>
      <c r="L62" s="30" t="n">
        <f aca="false">IF(J62&gt;0,MIN(Inputs!$L$10,J62+K62),0)+MIN(AB62,MAX(J62+K62-(IF(J62&gt;0,MIN(Inputs!$L$10,J62+K62),0)),0))</f>
        <v>0</v>
      </c>
      <c r="M62" s="31" t="n">
        <f aca="false">MAX(J62+K62-L62,0)</f>
        <v>0</v>
      </c>
      <c r="N62" s="30" t="n">
        <f aca="false">Q61</f>
        <v>0</v>
      </c>
      <c r="O62" s="30" t="n">
        <f aca="false">N62*Inputs!$K$11/12</f>
        <v>0</v>
      </c>
      <c r="P62" s="30" t="n">
        <f aca="false">IF(N62&gt;0,MIN(Inputs!$L$11,N62+O62),0)+MIN(AC62,MAX(N62+O62-(IF(N62&gt;0,MIN(Inputs!$L$11,N62+O62),0)),0))</f>
        <v>0</v>
      </c>
      <c r="Q62" s="31" t="n">
        <f aca="false">MAX(N62+O62-P62,0)</f>
        <v>0</v>
      </c>
      <c r="R62" s="30" t="n">
        <f aca="false">U61</f>
        <v>0</v>
      </c>
      <c r="S62" s="30" t="n">
        <f aca="false">R62*Inputs!$K$12/12</f>
        <v>0</v>
      </c>
      <c r="T62" s="30" t="n">
        <f aca="false">IF(R62&gt;0,MIN(Inputs!$L$12,R62+S62),0)+MIN(AD62,MAX(R62+S62-(IF(R62&gt;0,MIN(Inputs!$L$12,R62+S62),0)),0))</f>
        <v>0</v>
      </c>
      <c r="U62" s="31" t="n">
        <f aca="false">MAX(R62+S62-T62,0)</f>
        <v>0</v>
      </c>
      <c r="V62" s="30" t="n">
        <f aca="false">Y61</f>
        <v>0</v>
      </c>
      <c r="W62" s="30" t="n">
        <f aca="false">V62*Inputs!$K$13/12</f>
        <v>0</v>
      </c>
      <c r="X62" s="30" t="n">
        <f aca="false">IF(V62&gt;0,MIN(Inputs!$L$13,V62+W62),0)+MIN(AE62,MAX(V62+W62-(IF(V62&gt;0,MIN(Inputs!$L$13,V62+W62),0)),0))</f>
        <v>0</v>
      </c>
      <c r="Y62" s="31" t="n">
        <f aca="false">MAX(V62+W62-X62,0)</f>
        <v>0</v>
      </c>
      <c r="Z62" s="32" t="n">
        <f aca="false">Inputs!$B$4+IF(B62=0,Inputs!$L$8,0)+IF(F62=0,Inputs!$L$9,0)+IF(J62=0,Inputs!$L$10,0)+IF(N62=0,Inputs!$L$11,0)+IF(R62=0,Inputs!$L$12,0)+IF(V62=0,Inputs!$L$13,0)</f>
        <v>970</v>
      </c>
      <c r="AA62" s="32" t="n">
        <f aca="false">Z62-MIN(Z62,MAX(B62+C62-(IF(B62&gt;0,MIN(Inputs!$L$8,B62+C62),0)),0))</f>
        <v>970</v>
      </c>
      <c r="AB62" s="32" t="n">
        <f aca="false">AA62-MIN(AA62,MAX(F62+G62-(IF(F62&gt;0,MIN(Inputs!$L$9,F62+G62),0)),0))</f>
        <v>970</v>
      </c>
      <c r="AC62" s="32" t="n">
        <f aca="false">AB62-MIN(AB62,MAX(J62+K62-(IF(J62&gt;0,MIN(Inputs!$L$10,J62+K62),0)),0))</f>
        <v>970</v>
      </c>
      <c r="AD62" s="32" t="n">
        <f aca="false">AC62-MIN(AC62,MAX(N62+O62-(IF(N62&gt;0,MIN(Inputs!$L$11,N62+O62),0)),0))</f>
        <v>970</v>
      </c>
      <c r="AE62" s="32" t="n">
        <f aca="false">AD62-MIN(AD62,MAX(R62+S62-(IF(R62&gt;0,MIN(Inputs!$L$12,R62+S62),0)),0))</f>
        <v>970</v>
      </c>
      <c r="AF62" s="32" t="n">
        <f aca="false">AE62-MIN(AE62,MAX(V62+W62-(IF(V62&gt;0,MIN(Inputs!$L$13,V62+W62),0)),0))</f>
        <v>970</v>
      </c>
      <c r="AG62" s="31" t="n">
        <f aca="false">(B62+C62-E62)+(F62+G62-I62)+(J62+K62-M62)+(N62+O62-Q62)+(R62+S62-U62)+(V62+W62-Y62)</f>
        <v>0</v>
      </c>
      <c r="AH62" s="31" t="n">
        <f aca="false">E62+I62+M62+Q62+U62+Y62</f>
        <v>0</v>
      </c>
      <c r="AI62" s="31" t="n">
        <f aca="false">C62+G62+K62+O62+S62+W62</f>
        <v>0</v>
      </c>
    </row>
    <row r="63" customFormat="false" ht="15" hidden="false" customHeight="false" outlineLevel="0" collapsed="false">
      <c r="A63" s="29" t="n">
        <v>59</v>
      </c>
      <c r="B63" s="30" t="n">
        <f aca="false">E62</f>
        <v>0</v>
      </c>
      <c r="C63" s="30" t="n">
        <f aca="false">B63*Inputs!$K$8/12</f>
        <v>0</v>
      </c>
      <c r="D63" s="30" t="n">
        <f aca="false">IF(B63&gt;0,MIN(Inputs!$L$8,B63+C63),0)+MIN(Z63,MAX(B63+C63-(IF(B63&gt;0,MIN(Inputs!$L$8,B63+C63),0)),0))</f>
        <v>0</v>
      </c>
      <c r="E63" s="31" t="n">
        <f aca="false">MAX(B63+C63-D63,0)</f>
        <v>0</v>
      </c>
      <c r="F63" s="30" t="n">
        <f aca="false">I62</f>
        <v>0</v>
      </c>
      <c r="G63" s="30" t="n">
        <f aca="false">F63*Inputs!$K$9/12</f>
        <v>0</v>
      </c>
      <c r="H63" s="30" t="n">
        <f aca="false">IF(F63&gt;0,MIN(Inputs!$L$9,F63+G63),0)+MIN(AA63,MAX(F63+G63-(IF(F63&gt;0,MIN(Inputs!$L$9,F63+G63),0)),0))</f>
        <v>0</v>
      </c>
      <c r="I63" s="31" t="n">
        <f aca="false">MAX(F63+G63-H63,0)</f>
        <v>0</v>
      </c>
      <c r="J63" s="30" t="n">
        <f aca="false">M62</f>
        <v>0</v>
      </c>
      <c r="K63" s="30" t="n">
        <f aca="false">J63*Inputs!$K$10/12</f>
        <v>0</v>
      </c>
      <c r="L63" s="30" t="n">
        <f aca="false">IF(J63&gt;0,MIN(Inputs!$L$10,J63+K63),0)+MIN(AB63,MAX(J63+K63-(IF(J63&gt;0,MIN(Inputs!$L$10,J63+K63),0)),0))</f>
        <v>0</v>
      </c>
      <c r="M63" s="31" t="n">
        <f aca="false">MAX(J63+K63-L63,0)</f>
        <v>0</v>
      </c>
      <c r="N63" s="30" t="n">
        <f aca="false">Q62</f>
        <v>0</v>
      </c>
      <c r="O63" s="30" t="n">
        <f aca="false">N63*Inputs!$K$11/12</f>
        <v>0</v>
      </c>
      <c r="P63" s="30" t="n">
        <f aca="false">IF(N63&gt;0,MIN(Inputs!$L$11,N63+O63),0)+MIN(AC63,MAX(N63+O63-(IF(N63&gt;0,MIN(Inputs!$L$11,N63+O63),0)),0))</f>
        <v>0</v>
      </c>
      <c r="Q63" s="31" t="n">
        <f aca="false">MAX(N63+O63-P63,0)</f>
        <v>0</v>
      </c>
      <c r="R63" s="30" t="n">
        <f aca="false">U62</f>
        <v>0</v>
      </c>
      <c r="S63" s="30" t="n">
        <f aca="false">R63*Inputs!$K$12/12</f>
        <v>0</v>
      </c>
      <c r="T63" s="30" t="n">
        <f aca="false">IF(R63&gt;0,MIN(Inputs!$L$12,R63+S63),0)+MIN(AD63,MAX(R63+S63-(IF(R63&gt;0,MIN(Inputs!$L$12,R63+S63),0)),0))</f>
        <v>0</v>
      </c>
      <c r="U63" s="31" t="n">
        <f aca="false">MAX(R63+S63-T63,0)</f>
        <v>0</v>
      </c>
      <c r="V63" s="30" t="n">
        <f aca="false">Y62</f>
        <v>0</v>
      </c>
      <c r="W63" s="30" t="n">
        <f aca="false">V63*Inputs!$K$13/12</f>
        <v>0</v>
      </c>
      <c r="X63" s="30" t="n">
        <f aca="false">IF(V63&gt;0,MIN(Inputs!$L$13,V63+W63),0)+MIN(AE63,MAX(V63+W63-(IF(V63&gt;0,MIN(Inputs!$L$13,V63+W63),0)),0))</f>
        <v>0</v>
      </c>
      <c r="Y63" s="31" t="n">
        <f aca="false">MAX(V63+W63-X63,0)</f>
        <v>0</v>
      </c>
      <c r="Z63" s="32" t="n">
        <f aca="false">Inputs!$B$4+IF(B63=0,Inputs!$L$8,0)+IF(F63=0,Inputs!$L$9,0)+IF(J63=0,Inputs!$L$10,0)+IF(N63=0,Inputs!$L$11,0)+IF(R63=0,Inputs!$L$12,0)+IF(V63=0,Inputs!$L$13,0)</f>
        <v>970</v>
      </c>
      <c r="AA63" s="32" t="n">
        <f aca="false">Z63-MIN(Z63,MAX(B63+C63-(IF(B63&gt;0,MIN(Inputs!$L$8,B63+C63),0)),0))</f>
        <v>970</v>
      </c>
      <c r="AB63" s="32" t="n">
        <f aca="false">AA63-MIN(AA63,MAX(F63+G63-(IF(F63&gt;0,MIN(Inputs!$L$9,F63+G63),0)),0))</f>
        <v>970</v>
      </c>
      <c r="AC63" s="32" t="n">
        <f aca="false">AB63-MIN(AB63,MAX(J63+K63-(IF(J63&gt;0,MIN(Inputs!$L$10,J63+K63),0)),0))</f>
        <v>970</v>
      </c>
      <c r="AD63" s="32" t="n">
        <f aca="false">AC63-MIN(AC63,MAX(N63+O63-(IF(N63&gt;0,MIN(Inputs!$L$11,N63+O63),0)),0))</f>
        <v>970</v>
      </c>
      <c r="AE63" s="32" t="n">
        <f aca="false">AD63-MIN(AD63,MAX(R63+S63-(IF(R63&gt;0,MIN(Inputs!$L$12,R63+S63),0)),0))</f>
        <v>970</v>
      </c>
      <c r="AF63" s="32" t="n">
        <f aca="false">AE63-MIN(AE63,MAX(V63+W63-(IF(V63&gt;0,MIN(Inputs!$L$13,V63+W63),0)),0))</f>
        <v>970</v>
      </c>
      <c r="AG63" s="31" t="n">
        <f aca="false">(B63+C63-E63)+(F63+G63-I63)+(J63+K63-M63)+(N63+O63-Q63)+(R63+S63-U63)+(V63+W63-Y63)</f>
        <v>0</v>
      </c>
      <c r="AH63" s="31" t="n">
        <f aca="false">E63+I63+M63+Q63+U63+Y63</f>
        <v>0</v>
      </c>
      <c r="AI63" s="31" t="n">
        <f aca="false">C63+G63+K63+O63+S63+W63</f>
        <v>0</v>
      </c>
    </row>
    <row r="64" customFormat="false" ht="15" hidden="false" customHeight="false" outlineLevel="0" collapsed="false">
      <c r="A64" s="29" t="n">
        <v>60</v>
      </c>
      <c r="B64" s="30" t="n">
        <f aca="false">E63</f>
        <v>0</v>
      </c>
      <c r="C64" s="30" t="n">
        <f aca="false">B64*Inputs!$K$8/12</f>
        <v>0</v>
      </c>
      <c r="D64" s="30" t="n">
        <f aca="false">IF(B64&gt;0,MIN(Inputs!$L$8,B64+C64),0)+MIN(Z64,MAX(B64+C64-(IF(B64&gt;0,MIN(Inputs!$L$8,B64+C64),0)),0))</f>
        <v>0</v>
      </c>
      <c r="E64" s="31" t="n">
        <f aca="false">MAX(B64+C64-D64,0)</f>
        <v>0</v>
      </c>
      <c r="F64" s="30" t="n">
        <f aca="false">I63</f>
        <v>0</v>
      </c>
      <c r="G64" s="30" t="n">
        <f aca="false">F64*Inputs!$K$9/12</f>
        <v>0</v>
      </c>
      <c r="H64" s="30" t="n">
        <f aca="false">IF(F64&gt;0,MIN(Inputs!$L$9,F64+G64),0)+MIN(AA64,MAX(F64+G64-(IF(F64&gt;0,MIN(Inputs!$L$9,F64+G64),0)),0))</f>
        <v>0</v>
      </c>
      <c r="I64" s="31" t="n">
        <f aca="false">MAX(F64+G64-H64,0)</f>
        <v>0</v>
      </c>
      <c r="J64" s="30" t="n">
        <f aca="false">M63</f>
        <v>0</v>
      </c>
      <c r="K64" s="30" t="n">
        <f aca="false">J64*Inputs!$K$10/12</f>
        <v>0</v>
      </c>
      <c r="L64" s="30" t="n">
        <f aca="false">IF(J64&gt;0,MIN(Inputs!$L$10,J64+K64),0)+MIN(AB64,MAX(J64+K64-(IF(J64&gt;0,MIN(Inputs!$L$10,J64+K64),0)),0))</f>
        <v>0</v>
      </c>
      <c r="M64" s="31" t="n">
        <f aca="false">MAX(J64+K64-L64,0)</f>
        <v>0</v>
      </c>
      <c r="N64" s="30" t="n">
        <f aca="false">Q63</f>
        <v>0</v>
      </c>
      <c r="O64" s="30" t="n">
        <f aca="false">N64*Inputs!$K$11/12</f>
        <v>0</v>
      </c>
      <c r="P64" s="30" t="n">
        <f aca="false">IF(N64&gt;0,MIN(Inputs!$L$11,N64+O64),0)+MIN(AC64,MAX(N64+O64-(IF(N64&gt;0,MIN(Inputs!$L$11,N64+O64),0)),0))</f>
        <v>0</v>
      </c>
      <c r="Q64" s="31" t="n">
        <f aca="false">MAX(N64+O64-P64,0)</f>
        <v>0</v>
      </c>
      <c r="R64" s="30" t="n">
        <f aca="false">U63</f>
        <v>0</v>
      </c>
      <c r="S64" s="30" t="n">
        <f aca="false">R64*Inputs!$K$12/12</f>
        <v>0</v>
      </c>
      <c r="T64" s="30" t="n">
        <f aca="false">IF(R64&gt;0,MIN(Inputs!$L$12,R64+S64),0)+MIN(AD64,MAX(R64+S64-(IF(R64&gt;0,MIN(Inputs!$L$12,R64+S64),0)),0))</f>
        <v>0</v>
      </c>
      <c r="U64" s="31" t="n">
        <f aca="false">MAX(R64+S64-T64,0)</f>
        <v>0</v>
      </c>
      <c r="V64" s="30" t="n">
        <f aca="false">Y63</f>
        <v>0</v>
      </c>
      <c r="W64" s="30" t="n">
        <f aca="false">V64*Inputs!$K$13/12</f>
        <v>0</v>
      </c>
      <c r="X64" s="30" t="n">
        <f aca="false">IF(V64&gt;0,MIN(Inputs!$L$13,V64+W64),0)+MIN(AE64,MAX(V64+W64-(IF(V64&gt;0,MIN(Inputs!$L$13,V64+W64),0)),0))</f>
        <v>0</v>
      </c>
      <c r="Y64" s="31" t="n">
        <f aca="false">MAX(V64+W64-X64,0)</f>
        <v>0</v>
      </c>
      <c r="Z64" s="32" t="n">
        <f aca="false">Inputs!$B$4+IF(B64=0,Inputs!$L$8,0)+IF(F64=0,Inputs!$L$9,0)+IF(J64=0,Inputs!$L$10,0)+IF(N64=0,Inputs!$L$11,0)+IF(R64=0,Inputs!$L$12,0)+IF(V64=0,Inputs!$L$13,0)</f>
        <v>970</v>
      </c>
      <c r="AA64" s="32" t="n">
        <f aca="false">Z64-MIN(Z64,MAX(B64+C64-(IF(B64&gt;0,MIN(Inputs!$L$8,B64+C64),0)),0))</f>
        <v>970</v>
      </c>
      <c r="AB64" s="32" t="n">
        <f aca="false">AA64-MIN(AA64,MAX(F64+G64-(IF(F64&gt;0,MIN(Inputs!$L$9,F64+G64),0)),0))</f>
        <v>970</v>
      </c>
      <c r="AC64" s="32" t="n">
        <f aca="false">AB64-MIN(AB64,MAX(J64+K64-(IF(J64&gt;0,MIN(Inputs!$L$10,J64+K64),0)),0))</f>
        <v>970</v>
      </c>
      <c r="AD64" s="32" t="n">
        <f aca="false">AC64-MIN(AC64,MAX(N64+O64-(IF(N64&gt;0,MIN(Inputs!$L$11,N64+O64),0)),0))</f>
        <v>970</v>
      </c>
      <c r="AE64" s="32" t="n">
        <f aca="false">AD64-MIN(AD64,MAX(R64+S64-(IF(R64&gt;0,MIN(Inputs!$L$12,R64+S64),0)),0))</f>
        <v>970</v>
      </c>
      <c r="AF64" s="32" t="n">
        <f aca="false">AE64-MIN(AE64,MAX(V64+W64-(IF(V64&gt;0,MIN(Inputs!$L$13,V64+W64),0)),0))</f>
        <v>970</v>
      </c>
      <c r="AG64" s="31" t="n">
        <f aca="false">(B64+C64-E64)+(F64+G64-I64)+(J64+K64-M64)+(N64+O64-Q64)+(R64+S64-U64)+(V64+W64-Y64)</f>
        <v>0</v>
      </c>
      <c r="AH64" s="31" t="n">
        <f aca="false">E64+I64+M64+Q64+U64+Y64</f>
        <v>0</v>
      </c>
      <c r="AI64" s="31" t="n">
        <f aca="false">C64+G64+K64+O64+S64+W64</f>
        <v>0</v>
      </c>
    </row>
    <row r="65" customFormat="false" ht="15" hidden="false" customHeight="false" outlineLevel="0" collapsed="false">
      <c r="A65" s="29" t="n">
        <v>61</v>
      </c>
      <c r="B65" s="30" t="n">
        <f aca="false">E64</f>
        <v>0</v>
      </c>
      <c r="C65" s="30" t="n">
        <f aca="false">B65*Inputs!$K$8/12</f>
        <v>0</v>
      </c>
      <c r="D65" s="30" t="n">
        <f aca="false">IF(B65&gt;0,MIN(Inputs!$L$8,B65+C65),0)+MIN(Z65,MAX(B65+C65-(IF(B65&gt;0,MIN(Inputs!$L$8,B65+C65),0)),0))</f>
        <v>0</v>
      </c>
      <c r="E65" s="31" t="n">
        <f aca="false">MAX(B65+C65-D65,0)</f>
        <v>0</v>
      </c>
      <c r="F65" s="30" t="n">
        <f aca="false">I64</f>
        <v>0</v>
      </c>
      <c r="G65" s="30" t="n">
        <f aca="false">F65*Inputs!$K$9/12</f>
        <v>0</v>
      </c>
      <c r="H65" s="30" t="n">
        <f aca="false">IF(F65&gt;0,MIN(Inputs!$L$9,F65+G65),0)+MIN(AA65,MAX(F65+G65-(IF(F65&gt;0,MIN(Inputs!$L$9,F65+G65),0)),0))</f>
        <v>0</v>
      </c>
      <c r="I65" s="31" t="n">
        <f aca="false">MAX(F65+G65-H65,0)</f>
        <v>0</v>
      </c>
      <c r="J65" s="30" t="n">
        <f aca="false">M64</f>
        <v>0</v>
      </c>
      <c r="K65" s="30" t="n">
        <f aca="false">J65*Inputs!$K$10/12</f>
        <v>0</v>
      </c>
      <c r="L65" s="30" t="n">
        <f aca="false">IF(J65&gt;0,MIN(Inputs!$L$10,J65+K65),0)+MIN(AB65,MAX(J65+K65-(IF(J65&gt;0,MIN(Inputs!$L$10,J65+K65),0)),0))</f>
        <v>0</v>
      </c>
      <c r="M65" s="31" t="n">
        <f aca="false">MAX(J65+K65-L65,0)</f>
        <v>0</v>
      </c>
      <c r="N65" s="30" t="n">
        <f aca="false">Q64</f>
        <v>0</v>
      </c>
      <c r="O65" s="30" t="n">
        <f aca="false">N65*Inputs!$K$11/12</f>
        <v>0</v>
      </c>
      <c r="P65" s="30" t="n">
        <f aca="false">IF(N65&gt;0,MIN(Inputs!$L$11,N65+O65),0)+MIN(AC65,MAX(N65+O65-(IF(N65&gt;0,MIN(Inputs!$L$11,N65+O65),0)),0))</f>
        <v>0</v>
      </c>
      <c r="Q65" s="31" t="n">
        <f aca="false">MAX(N65+O65-P65,0)</f>
        <v>0</v>
      </c>
      <c r="R65" s="30" t="n">
        <f aca="false">U64</f>
        <v>0</v>
      </c>
      <c r="S65" s="30" t="n">
        <f aca="false">R65*Inputs!$K$12/12</f>
        <v>0</v>
      </c>
      <c r="T65" s="30" t="n">
        <f aca="false">IF(R65&gt;0,MIN(Inputs!$L$12,R65+S65),0)+MIN(AD65,MAX(R65+S65-(IF(R65&gt;0,MIN(Inputs!$L$12,R65+S65),0)),0))</f>
        <v>0</v>
      </c>
      <c r="U65" s="31" t="n">
        <f aca="false">MAX(R65+S65-T65,0)</f>
        <v>0</v>
      </c>
      <c r="V65" s="30" t="n">
        <f aca="false">Y64</f>
        <v>0</v>
      </c>
      <c r="W65" s="30" t="n">
        <f aca="false">V65*Inputs!$K$13/12</f>
        <v>0</v>
      </c>
      <c r="X65" s="30" t="n">
        <f aca="false">IF(V65&gt;0,MIN(Inputs!$L$13,V65+W65),0)+MIN(AE65,MAX(V65+W65-(IF(V65&gt;0,MIN(Inputs!$L$13,V65+W65),0)),0))</f>
        <v>0</v>
      </c>
      <c r="Y65" s="31" t="n">
        <f aca="false">MAX(V65+W65-X65,0)</f>
        <v>0</v>
      </c>
      <c r="Z65" s="32" t="n">
        <f aca="false">Inputs!$B$4+IF(B65=0,Inputs!$L$8,0)+IF(F65=0,Inputs!$L$9,0)+IF(J65=0,Inputs!$L$10,0)+IF(N65=0,Inputs!$L$11,0)+IF(R65=0,Inputs!$L$12,0)+IF(V65=0,Inputs!$L$13,0)</f>
        <v>970</v>
      </c>
      <c r="AA65" s="32" t="n">
        <f aca="false">Z65-MIN(Z65,MAX(B65+C65-(IF(B65&gt;0,MIN(Inputs!$L$8,B65+C65),0)),0))</f>
        <v>970</v>
      </c>
      <c r="AB65" s="32" t="n">
        <f aca="false">AA65-MIN(AA65,MAX(F65+G65-(IF(F65&gt;0,MIN(Inputs!$L$9,F65+G65),0)),0))</f>
        <v>970</v>
      </c>
      <c r="AC65" s="32" t="n">
        <f aca="false">AB65-MIN(AB65,MAX(J65+K65-(IF(J65&gt;0,MIN(Inputs!$L$10,J65+K65),0)),0))</f>
        <v>970</v>
      </c>
      <c r="AD65" s="32" t="n">
        <f aca="false">AC65-MIN(AC65,MAX(N65+O65-(IF(N65&gt;0,MIN(Inputs!$L$11,N65+O65),0)),0))</f>
        <v>970</v>
      </c>
      <c r="AE65" s="32" t="n">
        <f aca="false">AD65-MIN(AD65,MAX(R65+S65-(IF(R65&gt;0,MIN(Inputs!$L$12,R65+S65),0)),0))</f>
        <v>970</v>
      </c>
      <c r="AF65" s="32" t="n">
        <f aca="false">AE65-MIN(AE65,MAX(V65+W65-(IF(V65&gt;0,MIN(Inputs!$L$13,V65+W65),0)),0))</f>
        <v>970</v>
      </c>
      <c r="AG65" s="31" t="n">
        <f aca="false">(B65+C65-E65)+(F65+G65-I65)+(J65+K65-M65)+(N65+O65-Q65)+(R65+S65-U65)+(V65+W65-Y65)</f>
        <v>0</v>
      </c>
      <c r="AH65" s="31" t="n">
        <f aca="false">E65+I65+M65+Q65+U65+Y65</f>
        <v>0</v>
      </c>
      <c r="AI65" s="31" t="n">
        <f aca="false">C65+G65+K65+O65+S65+W65</f>
        <v>0</v>
      </c>
    </row>
    <row r="66" customFormat="false" ht="15" hidden="false" customHeight="false" outlineLevel="0" collapsed="false">
      <c r="A66" s="29" t="n">
        <v>62</v>
      </c>
      <c r="B66" s="30" t="n">
        <f aca="false">E65</f>
        <v>0</v>
      </c>
      <c r="C66" s="30" t="n">
        <f aca="false">B66*Inputs!$K$8/12</f>
        <v>0</v>
      </c>
      <c r="D66" s="30" t="n">
        <f aca="false">IF(B66&gt;0,MIN(Inputs!$L$8,B66+C66),0)+MIN(Z66,MAX(B66+C66-(IF(B66&gt;0,MIN(Inputs!$L$8,B66+C66),0)),0))</f>
        <v>0</v>
      </c>
      <c r="E66" s="31" t="n">
        <f aca="false">MAX(B66+C66-D66,0)</f>
        <v>0</v>
      </c>
      <c r="F66" s="30" t="n">
        <f aca="false">I65</f>
        <v>0</v>
      </c>
      <c r="G66" s="30" t="n">
        <f aca="false">F66*Inputs!$K$9/12</f>
        <v>0</v>
      </c>
      <c r="H66" s="30" t="n">
        <f aca="false">IF(F66&gt;0,MIN(Inputs!$L$9,F66+G66),0)+MIN(AA66,MAX(F66+G66-(IF(F66&gt;0,MIN(Inputs!$L$9,F66+G66),0)),0))</f>
        <v>0</v>
      </c>
      <c r="I66" s="31" t="n">
        <f aca="false">MAX(F66+G66-H66,0)</f>
        <v>0</v>
      </c>
      <c r="J66" s="30" t="n">
        <f aca="false">M65</f>
        <v>0</v>
      </c>
      <c r="K66" s="30" t="n">
        <f aca="false">J66*Inputs!$K$10/12</f>
        <v>0</v>
      </c>
      <c r="L66" s="30" t="n">
        <f aca="false">IF(J66&gt;0,MIN(Inputs!$L$10,J66+K66),0)+MIN(AB66,MAX(J66+K66-(IF(J66&gt;0,MIN(Inputs!$L$10,J66+K66),0)),0))</f>
        <v>0</v>
      </c>
      <c r="M66" s="31" t="n">
        <f aca="false">MAX(J66+K66-L66,0)</f>
        <v>0</v>
      </c>
      <c r="N66" s="30" t="n">
        <f aca="false">Q65</f>
        <v>0</v>
      </c>
      <c r="O66" s="30" t="n">
        <f aca="false">N66*Inputs!$K$11/12</f>
        <v>0</v>
      </c>
      <c r="P66" s="30" t="n">
        <f aca="false">IF(N66&gt;0,MIN(Inputs!$L$11,N66+O66),0)+MIN(AC66,MAX(N66+O66-(IF(N66&gt;0,MIN(Inputs!$L$11,N66+O66),0)),0))</f>
        <v>0</v>
      </c>
      <c r="Q66" s="31" t="n">
        <f aca="false">MAX(N66+O66-P66,0)</f>
        <v>0</v>
      </c>
      <c r="R66" s="30" t="n">
        <f aca="false">U65</f>
        <v>0</v>
      </c>
      <c r="S66" s="30" t="n">
        <f aca="false">R66*Inputs!$K$12/12</f>
        <v>0</v>
      </c>
      <c r="T66" s="30" t="n">
        <f aca="false">IF(R66&gt;0,MIN(Inputs!$L$12,R66+S66),0)+MIN(AD66,MAX(R66+S66-(IF(R66&gt;0,MIN(Inputs!$L$12,R66+S66),0)),0))</f>
        <v>0</v>
      </c>
      <c r="U66" s="31" t="n">
        <f aca="false">MAX(R66+S66-T66,0)</f>
        <v>0</v>
      </c>
      <c r="V66" s="30" t="n">
        <f aca="false">Y65</f>
        <v>0</v>
      </c>
      <c r="W66" s="30" t="n">
        <f aca="false">V66*Inputs!$K$13/12</f>
        <v>0</v>
      </c>
      <c r="X66" s="30" t="n">
        <f aca="false">IF(V66&gt;0,MIN(Inputs!$L$13,V66+W66),0)+MIN(AE66,MAX(V66+W66-(IF(V66&gt;0,MIN(Inputs!$L$13,V66+W66),0)),0))</f>
        <v>0</v>
      </c>
      <c r="Y66" s="31" t="n">
        <f aca="false">MAX(V66+W66-X66,0)</f>
        <v>0</v>
      </c>
      <c r="Z66" s="32" t="n">
        <f aca="false">Inputs!$B$4+IF(B66=0,Inputs!$L$8,0)+IF(F66=0,Inputs!$L$9,0)+IF(J66=0,Inputs!$L$10,0)+IF(N66=0,Inputs!$L$11,0)+IF(R66=0,Inputs!$L$12,0)+IF(V66=0,Inputs!$L$13,0)</f>
        <v>970</v>
      </c>
      <c r="AA66" s="32" t="n">
        <f aca="false">Z66-MIN(Z66,MAX(B66+C66-(IF(B66&gt;0,MIN(Inputs!$L$8,B66+C66),0)),0))</f>
        <v>970</v>
      </c>
      <c r="AB66" s="32" t="n">
        <f aca="false">AA66-MIN(AA66,MAX(F66+G66-(IF(F66&gt;0,MIN(Inputs!$L$9,F66+G66),0)),0))</f>
        <v>970</v>
      </c>
      <c r="AC66" s="32" t="n">
        <f aca="false">AB66-MIN(AB66,MAX(J66+K66-(IF(J66&gt;0,MIN(Inputs!$L$10,J66+K66),0)),0))</f>
        <v>970</v>
      </c>
      <c r="AD66" s="32" t="n">
        <f aca="false">AC66-MIN(AC66,MAX(N66+O66-(IF(N66&gt;0,MIN(Inputs!$L$11,N66+O66),0)),0))</f>
        <v>970</v>
      </c>
      <c r="AE66" s="32" t="n">
        <f aca="false">AD66-MIN(AD66,MAX(R66+S66-(IF(R66&gt;0,MIN(Inputs!$L$12,R66+S66),0)),0))</f>
        <v>970</v>
      </c>
      <c r="AF66" s="32" t="n">
        <f aca="false">AE66-MIN(AE66,MAX(V66+W66-(IF(V66&gt;0,MIN(Inputs!$L$13,V66+W66),0)),0))</f>
        <v>970</v>
      </c>
      <c r="AG66" s="31" t="n">
        <f aca="false">(B66+C66-E66)+(F66+G66-I66)+(J66+K66-M66)+(N66+O66-Q66)+(R66+S66-U66)+(V66+W66-Y66)</f>
        <v>0</v>
      </c>
      <c r="AH66" s="31" t="n">
        <f aca="false">E66+I66+M66+Q66+U66+Y66</f>
        <v>0</v>
      </c>
      <c r="AI66" s="31" t="n">
        <f aca="false">C66+G66+K66+O66+S66+W66</f>
        <v>0</v>
      </c>
    </row>
    <row r="67" customFormat="false" ht="15" hidden="false" customHeight="false" outlineLevel="0" collapsed="false">
      <c r="A67" s="29" t="n">
        <v>63</v>
      </c>
      <c r="B67" s="30" t="n">
        <f aca="false">E66</f>
        <v>0</v>
      </c>
      <c r="C67" s="30" t="n">
        <f aca="false">B67*Inputs!$K$8/12</f>
        <v>0</v>
      </c>
      <c r="D67" s="30" t="n">
        <f aca="false">IF(B67&gt;0,MIN(Inputs!$L$8,B67+C67),0)+MIN(Z67,MAX(B67+C67-(IF(B67&gt;0,MIN(Inputs!$L$8,B67+C67),0)),0))</f>
        <v>0</v>
      </c>
      <c r="E67" s="31" t="n">
        <f aca="false">MAX(B67+C67-D67,0)</f>
        <v>0</v>
      </c>
      <c r="F67" s="30" t="n">
        <f aca="false">I66</f>
        <v>0</v>
      </c>
      <c r="G67" s="30" t="n">
        <f aca="false">F67*Inputs!$K$9/12</f>
        <v>0</v>
      </c>
      <c r="H67" s="30" t="n">
        <f aca="false">IF(F67&gt;0,MIN(Inputs!$L$9,F67+G67),0)+MIN(AA67,MAX(F67+G67-(IF(F67&gt;0,MIN(Inputs!$L$9,F67+G67),0)),0))</f>
        <v>0</v>
      </c>
      <c r="I67" s="31" t="n">
        <f aca="false">MAX(F67+G67-H67,0)</f>
        <v>0</v>
      </c>
      <c r="J67" s="30" t="n">
        <f aca="false">M66</f>
        <v>0</v>
      </c>
      <c r="K67" s="30" t="n">
        <f aca="false">J67*Inputs!$K$10/12</f>
        <v>0</v>
      </c>
      <c r="L67" s="30" t="n">
        <f aca="false">IF(J67&gt;0,MIN(Inputs!$L$10,J67+K67),0)+MIN(AB67,MAX(J67+K67-(IF(J67&gt;0,MIN(Inputs!$L$10,J67+K67),0)),0))</f>
        <v>0</v>
      </c>
      <c r="M67" s="31" t="n">
        <f aca="false">MAX(J67+K67-L67,0)</f>
        <v>0</v>
      </c>
      <c r="N67" s="30" t="n">
        <f aca="false">Q66</f>
        <v>0</v>
      </c>
      <c r="O67" s="30" t="n">
        <f aca="false">N67*Inputs!$K$11/12</f>
        <v>0</v>
      </c>
      <c r="P67" s="30" t="n">
        <f aca="false">IF(N67&gt;0,MIN(Inputs!$L$11,N67+O67),0)+MIN(AC67,MAX(N67+O67-(IF(N67&gt;0,MIN(Inputs!$L$11,N67+O67),0)),0))</f>
        <v>0</v>
      </c>
      <c r="Q67" s="31" t="n">
        <f aca="false">MAX(N67+O67-P67,0)</f>
        <v>0</v>
      </c>
      <c r="R67" s="30" t="n">
        <f aca="false">U66</f>
        <v>0</v>
      </c>
      <c r="S67" s="30" t="n">
        <f aca="false">R67*Inputs!$K$12/12</f>
        <v>0</v>
      </c>
      <c r="T67" s="30" t="n">
        <f aca="false">IF(R67&gt;0,MIN(Inputs!$L$12,R67+S67),0)+MIN(AD67,MAX(R67+S67-(IF(R67&gt;0,MIN(Inputs!$L$12,R67+S67),0)),0))</f>
        <v>0</v>
      </c>
      <c r="U67" s="31" t="n">
        <f aca="false">MAX(R67+S67-T67,0)</f>
        <v>0</v>
      </c>
      <c r="V67" s="30" t="n">
        <f aca="false">Y66</f>
        <v>0</v>
      </c>
      <c r="W67" s="30" t="n">
        <f aca="false">V67*Inputs!$K$13/12</f>
        <v>0</v>
      </c>
      <c r="X67" s="30" t="n">
        <f aca="false">IF(V67&gt;0,MIN(Inputs!$L$13,V67+W67),0)+MIN(AE67,MAX(V67+W67-(IF(V67&gt;0,MIN(Inputs!$L$13,V67+W67),0)),0))</f>
        <v>0</v>
      </c>
      <c r="Y67" s="31" t="n">
        <f aca="false">MAX(V67+W67-X67,0)</f>
        <v>0</v>
      </c>
      <c r="Z67" s="32" t="n">
        <f aca="false">Inputs!$B$4+IF(B67=0,Inputs!$L$8,0)+IF(F67=0,Inputs!$L$9,0)+IF(J67=0,Inputs!$L$10,0)+IF(N67=0,Inputs!$L$11,0)+IF(R67=0,Inputs!$L$12,0)+IF(V67=0,Inputs!$L$13,0)</f>
        <v>970</v>
      </c>
      <c r="AA67" s="32" t="n">
        <f aca="false">Z67-MIN(Z67,MAX(B67+C67-(IF(B67&gt;0,MIN(Inputs!$L$8,B67+C67),0)),0))</f>
        <v>970</v>
      </c>
      <c r="AB67" s="32" t="n">
        <f aca="false">AA67-MIN(AA67,MAX(F67+G67-(IF(F67&gt;0,MIN(Inputs!$L$9,F67+G67),0)),0))</f>
        <v>970</v>
      </c>
      <c r="AC67" s="32" t="n">
        <f aca="false">AB67-MIN(AB67,MAX(J67+K67-(IF(J67&gt;0,MIN(Inputs!$L$10,J67+K67),0)),0))</f>
        <v>970</v>
      </c>
      <c r="AD67" s="32" t="n">
        <f aca="false">AC67-MIN(AC67,MAX(N67+O67-(IF(N67&gt;0,MIN(Inputs!$L$11,N67+O67),0)),0))</f>
        <v>970</v>
      </c>
      <c r="AE67" s="32" t="n">
        <f aca="false">AD67-MIN(AD67,MAX(R67+S67-(IF(R67&gt;0,MIN(Inputs!$L$12,R67+S67),0)),0))</f>
        <v>970</v>
      </c>
      <c r="AF67" s="32" t="n">
        <f aca="false">AE67-MIN(AE67,MAX(V67+W67-(IF(V67&gt;0,MIN(Inputs!$L$13,V67+W67),0)),0))</f>
        <v>970</v>
      </c>
      <c r="AG67" s="31" t="n">
        <f aca="false">(B67+C67-E67)+(F67+G67-I67)+(J67+K67-M67)+(N67+O67-Q67)+(R67+S67-U67)+(V67+W67-Y67)</f>
        <v>0</v>
      </c>
      <c r="AH67" s="31" t="n">
        <f aca="false">E67+I67+M67+Q67+U67+Y67</f>
        <v>0</v>
      </c>
      <c r="AI67" s="31" t="n">
        <f aca="false">C67+G67+K67+O67+S67+W67</f>
        <v>0</v>
      </c>
    </row>
    <row r="68" customFormat="false" ht="15" hidden="false" customHeight="false" outlineLevel="0" collapsed="false">
      <c r="A68" s="29" t="n">
        <v>64</v>
      </c>
      <c r="B68" s="30" t="n">
        <f aca="false">E67</f>
        <v>0</v>
      </c>
      <c r="C68" s="30" t="n">
        <f aca="false">B68*Inputs!$K$8/12</f>
        <v>0</v>
      </c>
      <c r="D68" s="30" t="n">
        <f aca="false">IF(B68&gt;0,MIN(Inputs!$L$8,B68+C68),0)+MIN(Z68,MAX(B68+C68-(IF(B68&gt;0,MIN(Inputs!$L$8,B68+C68),0)),0))</f>
        <v>0</v>
      </c>
      <c r="E68" s="31" t="n">
        <f aca="false">MAX(B68+C68-D68,0)</f>
        <v>0</v>
      </c>
      <c r="F68" s="30" t="n">
        <f aca="false">I67</f>
        <v>0</v>
      </c>
      <c r="G68" s="30" t="n">
        <f aca="false">F68*Inputs!$K$9/12</f>
        <v>0</v>
      </c>
      <c r="H68" s="30" t="n">
        <f aca="false">IF(F68&gt;0,MIN(Inputs!$L$9,F68+G68),0)+MIN(AA68,MAX(F68+G68-(IF(F68&gt;0,MIN(Inputs!$L$9,F68+G68),0)),0))</f>
        <v>0</v>
      </c>
      <c r="I68" s="31" t="n">
        <f aca="false">MAX(F68+G68-H68,0)</f>
        <v>0</v>
      </c>
      <c r="J68" s="30" t="n">
        <f aca="false">M67</f>
        <v>0</v>
      </c>
      <c r="K68" s="30" t="n">
        <f aca="false">J68*Inputs!$K$10/12</f>
        <v>0</v>
      </c>
      <c r="L68" s="30" t="n">
        <f aca="false">IF(J68&gt;0,MIN(Inputs!$L$10,J68+K68),0)+MIN(AB68,MAX(J68+K68-(IF(J68&gt;0,MIN(Inputs!$L$10,J68+K68),0)),0))</f>
        <v>0</v>
      </c>
      <c r="M68" s="31" t="n">
        <f aca="false">MAX(J68+K68-L68,0)</f>
        <v>0</v>
      </c>
      <c r="N68" s="30" t="n">
        <f aca="false">Q67</f>
        <v>0</v>
      </c>
      <c r="O68" s="30" t="n">
        <f aca="false">N68*Inputs!$K$11/12</f>
        <v>0</v>
      </c>
      <c r="P68" s="30" t="n">
        <f aca="false">IF(N68&gt;0,MIN(Inputs!$L$11,N68+O68),0)+MIN(AC68,MAX(N68+O68-(IF(N68&gt;0,MIN(Inputs!$L$11,N68+O68),0)),0))</f>
        <v>0</v>
      </c>
      <c r="Q68" s="31" t="n">
        <f aca="false">MAX(N68+O68-P68,0)</f>
        <v>0</v>
      </c>
      <c r="R68" s="30" t="n">
        <f aca="false">U67</f>
        <v>0</v>
      </c>
      <c r="S68" s="30" t="n">
        <f aca="false">R68*Inputs!$K$12/12</f>
        <v>0</v>
      </c>
      <c r="T68" s="30" t="n">
        <f aca="false">IF(R68&gt;0,MIN(Inputs!$L$12,R68+S68),0)+MIN(AD68,MAX(R68+S68-(IF(R68&gt;0,MIN(Inputs!$L$12,R68+S68),0)),0))</f>
        <v>0</v>
      </c>
      <c r="U68" s="31" t="n">
        <f aca="false">MAX(R68+S68-T68,0)</f>
        <v>0</v>
      </c>
      <c r="V68" s="30" t="n">
        <f aca="false">Y67</f>
        <v>0</v>
      </c>
      <c r="W68" s="30" t="n">
        <f aca="false">V68*Inputs!$K$13/12</f>
        <v>0</v>
      </c>
      <c r="X68" s="30" t="n">
        <f aca="false">IF(V68&gt;0,MIN(Inputs!$L$13,V68+W68),0)+MIN(AE68,MAX(V68+W68-(IF(V68&gt;0,MIN(Inputs!$L$13,V68+W68),0)),0))</f>
        <v>0</v>
      </c>
      <c r="Y68" s="31" t="n">
        <f aca="false">MAX(V68+W68-X68,0)</f>
        <v>0</v>
      </c>
      <c r="Z68" s="32" t="n">
        <f aca="false">Inputs!$B$4+IF(B68=0,Inputs!$L$8,0)+IF(F68=0,Inputs!$L$9,0)+IF(J68=0,Inputs!$L$10,0)+IF(N68=0,Inputs!$L$11,0)+IF(R68=0,Inputs!$L$12,0)+IF(V68=0,Inputs!$L$13,0)</f>
        <v>970</v>
      </c>
      <c r="AA68" s="32" t="n">
        <f aca="false">Z68-MIN(Z68,MAX(B68+C68-(IF(B68&gt;0,MIN(Inputs!$L$8,B68+C68),0)),0))</f>
        <v>970</v>
      </c>
      <c r="AB68" s="32" t="n">
        <f aca="false">AA68-MIN(AA68,MAX(F68+G68-(IF(F68&gt;0,MIN(Inputs!$L$9,F68+G68),0)),0))</f>
        <v>970</v>
      </c>
      <c r="AC68" s="32" t="n">
        <f aca="false">AB68-MIN(AB68,MAX(J68+K68-(IF(J68&gt;0,MIN(Inputs!$L$10,J68+K68),0)),0))</f>
        <v>970</v>
      </c>
      <c r="AD68" s="32" t="n">
        <f aca="false">AC68-MIN(AC68,MAX(N68+O68-(IF(N68&gt;0,MIN(Inputs!$L$11,N68+O68),0)),0))</f>
        <v>970</v>
      </c>
      <c r="AE68" s="32" t="n">
        <f aca="false">AD68-MIN(AD68,MAX(R68+S68-(IF(R68&gt;0,MIN(Inputs!$L$12,R68+S68),0)),0))</f>
        <v>970</v>
      </c>
      <c r="AF68" s="32" t="n">
        <f aca="false">AE68-MIN(AE68,MAX(V68+W68-(IF(V68&gt;0,MIN(Inputs!$L$13,V68+W68),0)),0))</f>
        <v>970</v>
      </c>
      <c r="AG68" s="31" t="n">
        <f aca="false">(B68+C68-E68)+(F68+G68-I68)+(J68+K68-M68)+(N68+O68-Q68)+(R68+S68-U68)+(V68+W68-Y68)</f>
        <v>0</v>
      </c>
      <c r="AH68" s="31" t="n">
        <f aca="false">E68+I68+M68+Q68+U68+Y68</f>
        <v>0</v>
      </c>
      <c r="AI68" s="31" t="n">
        <f aca="false">C68+G68+K68+O68+S68+W68</f>
        <v>0</v>
      </c>
    </row>
    <row r="69" customFormat="false" ht="15" hidden="false" customHeight="false" outlineLevel="0" collapsed="false">
      <c r="A69" s="29" t="n">
        <v>65</v>
      </c>
      <c r="B69" s="30" t="n">
        <f aca="false">E68</f>
        <v>0</v>
      </c>
      <c r="C69" s="30" t="n">
        <f aca="false">B69*Inputs!$K$8/12</f>
        <v>0</v>
      </c>
      <c r="D69" s="30" t="n">
        <f aca="false">IF(B69&gt;0,MIN(Inputs!$L$8,B69+C69),0)+MIN(Z69,MAX(B69+C69-(IF(B69&gt;0,MIN(Inputs!$L$8,B69+C69),0)),0))</f>
        <v>0</v>
      </c>
      <c r="E69" s="31" t="n">
        <f aca="false">MAX(B69+C69-D69,0)</f>
        <v>0</v>
      </c>
      <c r="F69" s="30" t="n">
        <f aca="false">I68</f>
        <v>0</v>
      </c>
      <c r="G69" s="30" t="n">
        <f aca="false">F69*Inputs!$K$9/12</f>
        <v>0</v>
      </c>
      <c r="H69" s="30" t="n">
        <f aca="false">IF(F69&gt;0,MIN(Inputs!$L$9,F69+G69),0)+MIN(AA69,MAX(F69+G69-(IF(F69&gt;0,MIN(Inputs!$L$9,F69+G69),0)),0))</f>
        <v>0</v>
      </c>
      <c r="I69" s="31" t="n">
        <f aca="false">MAX(F69+G69-H69,0)</f>
        <v>0</v>
      </c>
      <c r="J69" s="30" t="n">
        <f aca="false">M68</f>
        <v>0</v>
      </c>
      <c r="K69" s="30" t="n">
        <f aca="false">J69*Inputs!$K$10/12</f>
        <v>0</v>
      </c>
      <c r="L69" s="30" t="n">
        <f aca="false">IF(J69&gt;0,MIN(Inputs!$L$10,J69+K69),0)+MIN(AB69,MAX(J69+K69-(IF(J69&gt;0,MIN(Inputs!$L$10,J69+K69),0)),0))</f>
        <v>0</v>
      </c>
      <c r="M69" s="31" t="n">
        <f aca="false">MAX(J69+K69-L69,0)</f>
        <v>0</v>
      </c>
      <c r="N69" s="30" t="n">
        <f aca="false">Q68</f>
        <v>0</v>
      </c>
      <c r="O69" s="30" t="n">
        <f aca="false">N69*Inputs!$K$11/12</f>
        <v>0</v>
      </c>
      <c r="P69" s="30" t="n">
        <f aca="false">IF(N69&gt;0,MIN(Inputs!$L$11,N69+O69),0)+MIN(AC69,MAX(N69+O69-(IF(N69&gt;0,MIN(Inputs!$L$11,N69+O69),0)),0))</f>
        <v>0</v>
      </c>
      <c r="Q69" s="31" t="n">
        <f aca="false">MAX(N69+O69-P69,0)</f>
        <v>0</v>
      </c>
      <c r="R69" s="30" t="n">
        <f aca="false">U68</f>
        <v>0</v>
      </c>
      <c r="S69" s="30" t="n">
        <f aca="false">R69*Inputs!$K$12/12</f>
        <v>0</v>
      </c>
      <c r="T69" s="30" t="n">
        <f aca="false">IF(R69&gt;0,MIN(Inputs!$L$12,R69+S69),0)+MIN(AD69,MAX(R69+S69-(IF(R69&gt;0,MIN(Inputs!$L$12,R69+S69),0)),0))</f>
        <v>0</v>
      </c>
      <c r="U69" s="31" t="n">
        <f aca="false">MAX(R69+S69-T69,0)</f>
        <v>0</v>
      </c>
      <c r="V69" s="30" t="n">
        <f aca="false">Y68</f>
        <v>0</v>
      </c>
      <c r="W69" s="30" t="n">
        <f aca="false">V69*Inputs!$K$13/12</f>
        <v>0</v>
      </c>
      <c r="X69" s="30" t="n">
        <f aca="false">IF(V69&gt;0,MIN(Inputs!$L$13,V69+W69),0)+MIN(AE69,MAX(V69+W69-(IF(V69&gt;0,MIN(Inputs!$L$13,V69+W69),0)),0))</f>
        <v>0</v>
      </c>
      <c r="Y69" s="31" t="n">
        <f aca="false">MAX(V69+W69-X69,0)</f>
        <v>0</v>
      </c>
      <c r="Z69" s="32" t="n">
        <f aca="false">Inputs!$B$4+IF(B69=0,Inputs!$L$8,0)+IF(F69=0,Inputs!$L$9,0)+IF(J69=0,Inputs!$L$10,0)+IF(N69=0,Inputs!$L$11,0)+IF(R69=0,Inputs!$L$12,0)+IF(V69=0,Inputs!$L$13,0)</f>
        <v>970</v>
      </c>
      <c r="AA69" s="32" t="n">
        <f aca="false">Z69-MIN(Z69,MAX(B69+C69-(IF(B69&gt;0,MIN(Inputs!$L$8,B69+C69),0)),0))</f>
        <v>970</v>
      </c>
      <c r="AB69" s="32" t="n">
        <f aca="false">AA69-MIN(AA69,MAX(F69+G69-(IF(F69&gt;0,MIN(Inputs!$L$9,F69+G69),0)),0))</f>
        <v>970</v>
      </c>
      <c r="AC69" s="32" t="n">
        <f aca="false">AB69-MIN(AB69,MAX(J69+K69-(IF(J69&gt;0,MIN(Inputs!$L$10,J69+K69),0)),0))</f>
        <v>970</v>
      </c>
      <c r="AD69" s="32" t="n">
        <f aca="false">AC69-MIN(AC69,MAX(N69+O69-(IF(N69&gt;0,MIN(Inputs!$L$11,N69+O69),0)),0))</f>
        <v>970</v>
      </c>
      <c r="AE69" s="32" t="n">
        <f aca="false">AD69-MIN(AD69,MAX(R69+S69-(IF(R69&gt;0,MIN(Inputs!$L$12,R69+S69),0)),0))</f>
        <v>970</v>
      </c>
      <c r="AF69" s="32" t="n">
        <f aca="false">AE69-MIN(AE69,MAX(V69+W69-(IF(V69&gt;0,MIN(Inputs!$L$13,V69+W69),0)),0))</f>
        <v>970</v>
      </c>
      <c r="AG69" s="31" t="n">
        <f aca="false">(B69+C69-E69)+(F69+G69-I69)+(J69+K69-M69)+(N69+O69-Q69)+(R69+S69-U69)+(V69+W69-Y69)</f>
        <v>0</v>
      </c>
      <c r="AH69" s="31" t="n">
        <f aca="false">E69+I69+M69+Q69+U69+Y69</f>
        <v>0</v>
      </c>
      <c r="AI69" s="31" t="n">
        <f aca="false">C69+G69+K69+O69+S69+W69</f>
        <v>0</v>
      </c>
    </row>
    <row r="70" customFormat="false" ht="15" hidden="false" customHeight="false" outlineLevel="0" collapsed="false">
      <c r="A70" s="29" t="n">
        <v>66</v>
      </c>
      <c r="B70" s="30" t="n">
        <f aca="false">E69</f>
        <v>0</v>
      </c>
      <c r="C70" s="30" t="n">
        <f aca="false">B70*Inputs!$K$8/12</f>
        <v>0</v>
      </c>
      <c r="D70" s="30" t="n">
        <f aca="false">IF(B70&gt;0,MIN(Inputs!$L$8,B70+C70),0)+MIN(Z70,MAX(B70+C70-(IF(B70&gt;0,MIN(Inputs!$L$8,B70+C70),0)),0))</f>
        <v>0</v>
      </c>
      <c r="E70" s="31" t="n">
        <f aca="false">MAX(B70+C70-D70,0)</f>
        <v>0</v>
      </c>
      <c r="F70" s="30" t="n">
        <f aca="false">I69</f>
        <v>0</v>
      </c>
      <c r="G70" s="30" t="n">
        <f aca="false">F70*Inputs!$K$9/12</f>
        <v>0</v>
      </c>
      <c r="H70" s="30" t="n">
        <f aca="false">IF(F70&gt;0,MIN(Inputs!$L$9,F70+G70),0)+MIN(AA70,MAX(F70+G70-(IF(F70&gt;0,MIN(Inputs!$L$9,F70+G70),0)),0))</f>
        <v>0</v>
      </c>
      <c r="I70" s="31" t="n">
        <f aca="false">MAX(F70+G70-H70,0)</f>
        <v>0</v>
      </c>
      <c r="J70" s="30" t="n">
        <f aca="false">M69</f>
        <v>0</v>
      </c>
      <c r="K70" s="30" t="n">
        <f aca="false">J70*Inputs!$K$10/12</f>
        <v>0</v>
      </c>
      <c r="L70" s="30" t="n">
        <f aca="false">IF(J70&gt;0,MIN(Inputs!$L$10,J70+K70),0)+MIN(AB70,MAX(J70+K70-(IF(J70&gt;0,MIN(Inputs!$L$10,J70+K70),0)),0))</f>
        <v>0</v>
      </c>
      <c r="M70" s="31" t="n">
        <f aca="false">MAX(J70+K70-L70,0)</f>
        <v>0</v>
      </c>
      <c r="N70" s="30" t="n">
        <f aca="false">Q69</f>
        <v>0</v>
      </c>
      <c r="O70" s="30" t="n">
        <f aca="false">N70*Inputs!$K$11/12</f>
        <v>0</v>
      </c>
      <c r="P70" s="30" t="n">
        <f aca="false">IF(N70&gt;0,MIN(Inputs!$L$11,N70+O70),0)+MIN(AC70,MAX(N70+O70-(IF(N70&gt;0,MIN(Inputs!$L$11,N70+O70),0)),0))</f>
        <v>0</v>
      </c>
      <c r="Q70" s="31" t="n">
        <f aca="false">MAX(N70+O70-P70,0)</f>
        <v>0</v>
      </c>
      <c r="R70" s="30" t="n">
        <f aca="false">U69</f>
        <v>0</v>
      </c>
      <c r="S70" s="30" t="n">
        <f aca="false">R70*Inputs!$K$12/12</f>
        <v>0</v>
      </c>
      <c r="T70" s="30" t="n">
        <f aca="false">IF(R70&gt;0,MIN(Inputs!$L$12,R70+S70),0)+MIN(AD70,MAX(R70+S70-(IF(R70&gt;0,MIN(Inputs!$L$12,R70+S70),0)),0))</f>
        <v>0</v>
      </c>
      <c r="U70" s="31" t="n">
        <f aca="false">MAX(R70+S70-T70,0)</f>
        <v>0</v>
      </c>
      <c r="V70" s="30" t="n">
        <f aca="false">Y69</f>
        <v>0</v>
      </c>
      <c r="W70" s="30" t="n">
        <f aca="false">V70*Inputs!$K$13/12</f>
        <v>0</v>
      </c>
      <c r="X70" s="30" t="n">
        <f aca="false">IF(V70&gt;0,MIN(Inputs!$L$13,V70+W70),0)+MIN(AE70,MAX(V70+W70-(IF(V70&gt;0,MIN(Inputs!$L$13,V70+W70),0)),0))</f>
        <v>0</v>
      </c>
      <c r="Y70" s="31" t="n">
        <f aca="false">MAX(V70+W70-X70,0)</f>
        <v>0</v>
      </c>
      <c r="Z70" s="32" t="n">
        <f aca="false">Inputs!$B$4+IF(B70=0,Inputs!$L$8,0)+IF(F70=0,Inputs!$L$9,0)+IF(J70=0,Inputs!$L$10,0)+IF(N70=0,Inputs!$L$11,0)+IF(R70=0,Inputs!$L$12,0)+IF(V70=0,Inputs!$L$13,0)</f>
        <v>970</v>
      </c>
      <c r="AA70" s="32" t="n">
        <f aca="false">Z70-MIN(Z70,MAX(B70+C70-(IF(B70&gt;0,MIN(Inputs!$L$8,B70+C70),0)),0))</f>
        <v>970</v>
      </c>
      <c r="AB70" s="32" t="n">
        <f aca="false">AA70-MIN(AA70,MAX(F70+G70-(IF(F70&gt;0,MIN(Inputs!$L$9,F70+G70),0)),0))</f>
        <v>970</v>
      </c>
      <c r="AC70" s="32" t="n">
        <f aca="false">AB70-MIN(AB70,MAX(J70+K70-(IF(J70&gt;0,MIN(Inputs!$L$10,J70+K70),0)),0))</f>
        <v>970</v>
      </c>
      <c r="AD70" s="32" t="n">
        <f aca="false">AC70-MIN(AC70,MAX(N70+O70-(IF(N70&gt;0,MIN(Inputs!$L$11,N70+O70),0)),0))</f>
        <v>970</v>
      </c>
      <c r="AE70" s="32" t="n">
        <f aca="false">AD70-MIN(AD70,MAX(R70+S70-(IF(R70&gt;0,MIN(Inputs!$L$12,R70+S70),0)),0))</f>
        <v>970</v>
      </c>
      <c r="AF70" s="32" t="n">
        <f aca="false">AE70-MIN(AE70,MAX(V70+W70-(IF(V70&gt;0,MIN(Inputs!$L$13,V70+W70),0)),0))</f>
        <v>970</v>
      </c>
      <c r="AG70" s="31" t="n">
        <f aca="false">(B70+C70-E70)+(F70+G70-I70)+(J70+K70-M70)+(N70+O70-Q70)+(R70+S70-U70)+(V70+W70-Y70)</f>
        <v>0</v>
      </c>
      <c r="AH70" s="31" t="n">
        <f aca="false">E70+I70+M70+Q70+U70+Y70</f>
        <v>0</v>
      </c>
      <c r="AI70" s="31" t="n">
        <f aca="false">C70+G70+K70+O70+S70+W70</f>
        <v>0</v>
      </c>
    </row>
    <row r="71" customFormat="false" ht="15" hidden="false" customHeight="false" outlineLevel="0" collapsed="false">
      <c r="A71" s="29" t="n">
        <v>67</v>
      </c>
      <c r="B71" s="30" t="n">
        <f aca="false">E70</f>
        <v>0</v>
      </c>
      <c r="C71" s="30" t="n">
        <f aca="false">B71*Inputs!$K$8/12</f>
        <v>0</v>
      </c>
      <c r="D71" s="30" t="n">
        <f aca="false">IF(B71&gt;0,MIN(Inputs!$L$8,B71+C71),0)+MIN(Z71,MAX(B71+C71-(IF(B71&gt;0,MIN(Inputs!$L$8,B71+C71),0)),0))</f>
        <v>0</v>
      </c>
      <c r="E71" s="31" t="n">
        <f aca="false">MAX(B71+C71-D71,0)</f>
        <v>0</v>
      </c>
      <c r="F71" s="30" t="n">
        <f aca="false">I70</f>
        <v>0</v>
      </c>
      <c r="G71" s="30" t="n">
        <f aca="false">F71*Inputs!$K$9/12</f>
        <v>0</v>
      </c>
      <c r="H71" s="30" t="n">
        <f aca="false">IF(F71&gt;0,MIN(Inputs!$L$9,F71+G71),0)+MIN(AA71,MAX(F71+G71-(IF(F71&gt;0,MIN(Inputs!$L$9,F71+G71),0)),0))</f>
        <v>0</v>
      </c>
      <c r="I71" s="31" t="n">
        <f aca="false">MAX(F71+G71-H71,0)</f>
        <v>0</v>
      </c>
      <c r="J71" s="30" t="n">
        <f aca="false">M70</f>
        <v>0</v>
      </c>
      <c r="K71" s="30" t="n">
        <f aca="false">J71*Inputs!$K$10/12</f>
        <v>0</v>
      </c>
      <c r="L71" s="30" t="n">
        <f aca="false">IF(J71&gt;0,MIN(Inputs!$L$10,J71+K71),0)+MIN(AB71,MAX(J71+K71-(IF(J71&gt;0,MIN(Inputs!$L$10,J71+K71),0)),0))</f>
        <v>0</v>
      </c>
      <c r="M71" s="31" t="n">
        <f aca="false">MAX(J71+K71-L71,0)</f>
        <v>0</v>
      </c>
      <c r="N71" s="30" t="n">
        <f aca="false">Q70</f>
        <v>0</v>
      </c>
      <c r="O71" s="30" t="n">
        <f aca="false">N71*Inputs!$K$11/12</f>
        <v>0</v>
      </c>
      <c r="P71" s="30" t="n">
        <f aca="false">IF(N71&gt;0,MIN(Inputs!$L$11,N71+O71),0)+MIN(AC71,MAX(N71+O71-(IF(N71&gt;0,MIN(Inputs!$L$11,N71+O71),0)),0))</f>
        <v>0</v>
      </c>
      <c r="Q71" s="31" t="n">
        <f aca="false">MAX(N71+O71-P71,0)</f>
        <v>0</v>
      </c>
      <c r="R71" s="30" t="n">
        <f aca="false">U70</f>
        <v>0</v>
      </c>
      <c r="S71" s="30" t="n">
        <f aca="false">R71*Inputs!$K$12/12</f>
        <v>0</v>
      </c>
      <c r="T71" s="30" t="n">
        <f aca="false">IF(R71&gt;0,MIN(Inputs!$L$12,R71+S71),0)+MIN(AD71,MAX(R71+S71-(IF(R71&gt;0,MIN(Inputs!$L$12,R71+S71),0)),0))</f>
        <v>0</v>
      </c>
      <c r="U71" s="31" t="n">
        <f aca="false">MAX(R71+S71-T71,0)</f>
        <v>0</v>
      </c>
      <c r="V71" s="30" t="n">
        <f aca="false">Y70</f>
        <v>0</v>
      </c>
      <c r="W71" s="30" t="n">
        <f aca="false">V71*Inputs!$K$13/12</f>
        <v>0</v>
      </c>
      <c r="X71" s="30" t="n">
        <f aca="false">IF(V71&gt;0,MIN(Inputs!$L$13,V71+W71),0)+MIN(AE71,MAX(V71+W71-(IF(V71&gt;0,MIN(Inputs!$L$13,V71+W71),0)),0))</f>
        <v>0</v>
      </c>
      <c r="Y71" s="31" t="n">
        <f aca="false">MAX(V71+W71-X71,0)</f>
        <v>0</v>
      </c>
      <c r="Z71" s="32" t="n">
        <f aca="false">Inputs!$B$4+IF(B71=0,Inputs!$L$8,0)+IF(F71=0,Inputs!$L$9,0)+IF(J71=0,Inputs!$L$10,0)+IF(N71=0,Inputs!$L$11,0)+IF(R71=0,Inputs!$L$12,0)+IF(V71=0,Inputs!$L$13,0)</f>
        <v>970</v>
      </c>
      <c r="AA71" s="32" t="n">
        <f aca="false">Z71-MIN(Z71,MAX(B71+C71-(IF(B71&gt;0,MIN(Inputs!$L$8,B71+C71),0)),0))</f>
        <v>970</v>
      </c>
      <c r="AB71" s="32" t="n">
        <f aca="false">AA71-MIN(AA71,MAX(F71+G71-(IF(F71&gt;0,MIN(Inputs!$L$9,F71+G71),0)),0))</f>
        <v>970</v>
      </c>
      <c r="AC71" s="32" t="n">
        <f aca="false">AB71-MIN(AB71,MAX(J71+K71-(IF(J71&gt;0,MIN(Inputs!$L$10,J71+K71),0)),0))</f>
        <v>970</v>
      </c>
      <c r="AD71" s="32" t="n">
        <f aca="false">AC71-MIN(AC71,MAX(N71+O71-(IF(N71&gt;0,MIN(Inputs!$L$11,N71+O71),0)),0))</f>
        <v>970</v>
      </c>
      <c r="AE71" s="32" t="n">
        <f aca="false">AD71-MIN(AD71,MAX(R71+S71-(IF(R71&gt;0,MIN(Inputs!$L$12,R71+S71),0)),0))</f>
        <v>970</v>
      </c>
      <c r="AF71" s="32" t="n">
        <f aca="false">AE71-MIN(AE71,MAX(V71+W71-(IF(V71&gt;0,MIN(Inputs!$L$13,V71+W71),0)),0))</f>
        <v>970</v>
      </c>
      <c r="AG71" s="31" t="n">
        <f aca="false">(B71+C71-E71)+(F71+G71-I71)+(J71+K71-M71)+(N71+O71-Q71)+(R71+S71-U71)+(V71+W71-Y71)</f>
        <v>0</v>
      </c>
      <c r="AH71" s="31" t="n">
        <f aca="false">E71+I71+M71+Q71+U71+Y71</f>
        <v>0</v>
      </c>
      <c r="AI71" s="31" t="n">
        <f aca="false">C71+G71+K71+O71+S71+W71</f>
        <v>0</v>
      </c>
    </row>
    <row r="72" customFormat="false" ht="15" hidden="false" customHeight="false" outlineLevel="0" collapsed="false">
      <c r="A72" s="29" t="n">
        <v>68</v>
      </c>
      <c r="B72" s="30" t="n">
        <f aca="false">E71</f>
        <v>0</v>
      </c>
      <c r="C72" s="30" t="n">
        <f aca="false">B72*Inputs!$K$8/12</f>
        <v>0</v>
      </c>
      <c r="D72" s="30" t="n">
        <f aca="false">IF(B72&gt;0,MIN(Inputs!$L$8,B72+C72),0)+MIN(Z72,MAX(B72+C72-(IF(B72&gt;0,MIN(Inputs!$L$8,B72+C72),0)),0))</f>
        <v>0</v>
      </c>
      <c r="E72" s="31" t="n">
        <f aca="false">MAX(B72+C72-D72,0)</f>
        <v>0</v>
      </c>
      <c r="F72" s="30" t="n">
        <f aca="false">I71</f>
        <v>0</v>
      </c>
      <c r="G72" s="30" t="n">
        <f aca="false">F72*Inputs!$K$9/12</f>
        <v>0</v>
      </c>
      <c r="H72" s="30" t="n">
        <f aca="false">IF(F72&gt;0,MIN(Inputs!$L$9,F72+G72),0)+MIN(AA72,MAX(F72+G72-(IF(F72&gt;0,MIN(Inputs!$L$9,F72+G72),0)),0))</f>
        <v>0</v>
      </c>
      <c r="I72" s="31" t="n">
        <f aca="false">MAX(F72+G72-H72,0)</f>
        <v>0</v>
      </c>
      <c r="J72" s="30" t="n">
        <f aca="false">M71</f>
        <v>0</v>
      </c>
      <c r="K72" s="30" t="n">
        <f aca="false">J72*Inputs!$K$10/12</f>
        <v>0</v>
      </c>
      <c r="L72" s="30" t="n">
        <f aca="false">IF(J72&gt;0,MIN(Inputs!$L$10,J72+K72),0)+MIN(AB72,MAX(J72+K72-(IF(J72&gt;0,MIN(Inputs!$L$10,J72+K72),0)),0))</f>
        <v>0</v>
      </c>
      <c r="M72" s="31" t="n">
        <f aca="false">MAX(J72+K72-L72,0)</f>
        <v>0</v>
      </c>
      <c r="N72" s="30" t="n">
        <f aca="false">Q71</f>
        <v>0</v>
      </c>
      <c r="O72" s="30" t="n">
        <f aca="false">N72*Inputs!$K$11/12</f>
        <v>0</v>
      </c>
      <c r="P72" s="30" t="n">
        <f aca="false">IF(N72&gt;0,MIN(Inputs!$L$11,N72+O72),0)+MIN(AC72,MAX(N72+O72-(IF(N72&gt;0,MIN(Inputs!$L$11,N72+O72),0)),0))</f>
        <v>0</v>
      </c>
      <c r="Q72" s="31" t="n">
        <f aca="false">MAX(N72+O72-P72,0)</f>
        <v>0</v>
      </c>
      <c r="R72" s="30" t="n">
        <f aca="false">U71</f>
        <v>0</v>
      </c>
      <c r="S72" s="30" t="n">
        <f aca="false">R72*Inputs!$K$12/12</f>
        <v>0</v>
      </c>
      <c r="T72" s="30" t="n">
        <f aca="false">IF(R72&gt;0,MIN(Inputs!$L$12,R72+S72),0)+MIN(AD72,MAX(R72+S72-(IF(R72&gt;0,MIN(Inputs!$L$12,R72+S72),0)),0))</f>
        <v>0</v>
      </c>
      <c r="U72" s="31" t="n">
        <f aca="false">MAX(R72+S72-T72,0)</f>
        <v>0</v>
      </c>
      <c r="V72" s="30" t="n">
        <f aca="false">Y71</f>
        <v>0</v>
      </c>
      <c r="W72" s="30" t="n">
        <f aca="false">V72*Inputs!$K$13/12</f>
        <v>0</v>
      </c>
      <c r="X72" s="30" t="n">
        <f aca="false">IF(V72&gt;0,MIN(Inputs!$L$13,V72+W72),0)+MIN(AE72,MAX(V72+W72-(IF(V72&gt;0,MIN(Inputs!$L$13,V72+W72),0)),0))</f>
        <v>0</v>
      </c>
      <c r="Y72" s="31" t="n">
        <f aca="false">MAX(V72+W72-X72,0)</f>
        <v>0</v>
      </c>
      <c r="Z72" s="32" t="n">
        <f aca="false">Inputs!$B$4+IF(B72=0,Inputs!$L$8,0)+IF(F72=0,Inputs!$L$9,0)+IF(J72=0,Inputs!$L$10,0)+IF(N72=0,Inputs!$L$11,0)+IF(R72=0,Inputs!$L$12,0)+IF(V72=0,Inputs!$L$13,0)</f>
        <v>970</v>
      </c>
      <c r="AA72" s="32" t="n">
        <f aca="false">Z72-MIN(Z72,MAX(B72+C72-(IF(B72&gt;0,MIN(Inputs!$L$8,B72+C72),0)),0))</f>
        <v>970</v>
      </c>
      <c r="AB72" s="32" t="n">
        <f aca="false">AA72-MIN(AA72,MAX(F72+G72-(IF(F72&gt;0,MIN(Inputs!$L$9,F72+G72),0)),0))</f>
        <v>970</v>
      </c>
      <c r="AC72" s="32" t="n">
        <f aca="false">AB72-MIN(AB72,MAX(J72+K72-(IF(J72&gt;0,MIN(Inputs!$L$10,J72+K72),0)),0))</f>
        <v>970</v>
      </c>
      <c r="AD72" s="32" t="n">
        <f aca="false">AC72-MIN(AC72,MAX(N72+O72-(IF(N72&gt;0,MIN(Inputs!$L$11,N72+O72),0)),0))</f>
        <v>970</v>
      </c>
      <c r="AE72" s="32" t="n">
        <f aca="false">AD72-MIN(AD72,MAX(R72+S72-(IF(R72&gt;0,MIN(Inputs!$L$12,R72+S72),0)),0))</f>
        <v>970</v>
      </c>
      <c r="AF72" s="32" t="n">
        <f aca="false">AE72-MIN(AE72,MAX(V72+W72-(IF(V72&gt;0,MIN(Inputs!$L$13,V72+W72),0)),0))</f>
        <v>970</v>
      </c>
      <c r="AG72" s="31" t="n">
        <f aca="false">(B72+C72-E72)+(F72+G72-I72)+(J72+K72-M72)+(N72+O72-Q72)+(R72+S72-U72)+(V72+W72-Y72)</f>
        <v>0</v>
      </c>
      <c r="AH72" s="31" t="n">
        <f aca="false">E72+I72+M72+Q72+U72+Y72</f>
        <v>0</v>
      </c>
      <c r="AI72" s="31" t="n">
        <f aca="false">C72+G72+K72+O72+S72+W72</f>
        <v>0</v>
      </c>
    </row>
    <row r="73" customFormat="false" ht="15" hidden="false" customHeight="false" outlineLevel="0" collapsed="false">
      <c r="A73" s="29" t="n">
        <v>69</v>
      </c>
      <c r="B73" s="30" t="n">
        <f aca="false">E72</f>
        <v>0</v>
      </c>
      <c r="C73" s="30" t="n">
        <f aca="false">B73*Inputs!$K$8/12</f>
        <v>0</v>
      </c>
      <c r="D73" s="30" t="n">
        <f aca="false">IF(B73&gt;0,MIN(Inputs!$L$8,B73+C73),0)+MIN(Z73,MAX(B73+C73-(IF(B73&gt;0,MIN(Inputs!$L$8,B73+C73),0)),0))</f>
        <v>0</v>
      </c>
      <c r="E73" s="31" t="n">
        <f aca="false">MAX(B73+C73-D73,0)</f>
        <v>0</v>
      </c>
      <c r="F73" s="30" t="n">
        <f aca="false">I72</f>
        <v>0</v>
      </c>
      <c r="G73" s="30" t="n">
        <f aca="false">F73*Inputs!$K$9/12</f>
        <v>0</v>
      </c>
      <c r="H73" s="30" t="n">
        <f aca="false">IF(F73&gt;0,MIN(Inputs!$L$9,F73+G73),0)+MIN(AA73,MAX(F73+G73-(IF(F73&gt;0,MIN(Inputs!$L$9,F73+G73),0)),0))</f>
        <v>0</v>
      </c>
      <c r="I73" s="31" t="n">
        <f aca="false">MAX(F73+G73-H73,0)</f>
        <v>0</v>
      </c>
      <c r="J73" s="30" t="n">
        <f aca="false">M72</f>
        <v>0</v>
      </c>
      <c r="K73" s="30" t="n">
        <f aca="false">J73*Inputs!$K$10/12</f>
        <v>0</v>
      </c>
      <c r="L73" s="30" t="n">
        <f aca="false">IF(J73&gt;0,MIN(Inputs!$L$10,J73+K73),0)+MIN(AB73,MAX(J73+K73-(IF(J73&gt;0,MIN(Inputs!$L$10,J73+K73),0)),0))</f>
        <v>0</v>
      </c>
      <c r="M73" s="31" t="n">
        <f aca="false">MAX(J73+K73-L73,0)</f>
        <v>0</v>
      </c>
      <c r="N73" s="30" t="n">
        <f aca="false">Q72</f>
        <v>0</v>
      </c>
      <c r="O73" s="30" t="n">
        <f aca="false">N73*Inputs!$K$11/12</f>
        <v>0</v>
      </c>
      <c r="P73" s="30" t="n">
        <f aca="false">IF(N73&gt;0,MIN(Inputs!$L$11,N73+O73),0)+MIN(AC73,MAX(N73+O73-(IF(N73&gt;0,MIN(Inputs!$L$11,N73+O73),0)),0))</f>
        <v>0</v>
      </c>
      <c r="Q73" s="31" t="n">
        <f aca="false">MAX(N73+O73-P73,0)</f>
        <v>0</v>
      </c>
      <c r="R73" s="30" t="n">
        <f aca="false">U72</f>
        <v>0</v>
      </c>
      <c r="S73" s="30" t="n">
        <f aca="false">R73*Inputs!$K$12/12</f>
        <v>0</v>
      </c>
      <c r="T73" s="30" t="n">
        <f aca="false">IF(R73&gt;0,MIN(Inputs!$L$12,R73+S73),0)+MIN(AD73,MAX(R73+S73-(IF(R73&gt;0,MIN(Inputs!$L$12,R73+S73),0)),0))</f>
        <v>0</v>
      </c>
      <c r="U73" s="31" t="n">
        <f aca="false">MAX(R73+S73-T73,0)</f>
        <v>0</v>
      </c>
      <c r="V73" s="30" t="n">
        <f aca="false">Y72</f>
        <v>0</v>
      </c>
      <c r="W73" s="30" t="n">
        <f aca="false">V73*Inputs!$K$13/12</f>
        <v>0</v>
      </c>
      <c r="X73" s="30" t="n">
        <f aca="false">IF(V73&gt;0,MIN(Inputs!$L$13,V73+W73),0)+MIN(AE73,MAX(V73+W73-(IF(V73&gt;0,MIN(Inputs!$L$13,V73+W73),0)),0))</f>
        <v>0</v>
      </c>
      <c r="Y73" s="31" t="n">
        <f aca="false">MAX(V73+W73-X73,0)</f>
        <v>0</v>
      </c>
      <c r="Z73" s="32" t="n">
        <f aca="false">Inputs!$B$4+IF(B73=0,Inputs!$L$8,0)+IF(F73=0,Inputs!$L$9,0)+IF(J73=0,Inputs!$L$10,0)+IF(N73=0,Inputs!$L$11,0)+IF(R73=0,Inputs!$L$12,0)+IF(V73=0,Inputs!$L$13,0)</f>
        <v>970</v>
      </c>
      <c r="AA73" s="32" t="n">
        <f aca="false">Z73-MIN(Z73,MAX(B73+C73-(IF(B73&gt;0,MIN(Inputs!$L$8,B73+C73),0)),0))</f>
        <v>970</v>
      </c>
      <c r="AB73" s="32" t="n">
        <f aca="false">AA73-MIN(AA73,MAX(F73+G73-(IF(F73&gt;0,MIN(Inputs!$L$9,F73+G73),0)),0))</f>
        <v>970</v>
      </c>
      <c r="AC73" s="32" t="n">
        <f aca="false">AB73-MIN(AB73,MAX(J73+K73-(IF(J73&gt;0,MIN(Inputs!$L$10,J73+K73),0)),0))</f>
        <v>970</v>
      </c>
      <c r="AD73" s="32" t="n">
        <f aca="false">AC73-MIN(AC73,MAX(N73+O73-(IF(N73&gt;0,MIN(Inputs!$L$11,N73+O73),0)),0))</f>
        <v>970</v>
      </c>
      <c r="AE73" s="32" t="n">
        <f aca="false">AD73-MIN(AD73,MAX(R73+S73-(IF(R73&gt;0,MIN(Inputs!$L$12,R73+S73),0)),0))</f>
        <v>970</v>
      </c>
      <c r="AF73" s="32" t="n">
        <f aca="false">AE73-MIN(AE73,MAX(V73+W73-(IF(V73&gt;0,MIN(Inputs!$L$13,V73+W73),0)),0))</f>
        <v>970</v>
      </c>
      <c r="AG73" s="31" t="n">
        <f aca="false">(B73+C73-E73)+(F73+G73-I73)+(J73+K73-M73)+(N73+O73-Q73)+(R73+S73-U73)+(V73+W73-Y73)</f>
        <v>0</v>
      </c>
      <c r="AH73" s="31" t="n">
        <f aca="false">E73+I73+M73+Q73+U73+Y73</f>
        <v>0</v>
      </c>
      <c r="AI73" s="31" t="n">
        <f aca="false">C73+G73+K73+O73+S73+W73</f>
        <v>0</v>
      </c>
    </row>
    <row r="74" customFormat="false" ht="15" hidden="false" customHeight="false" outlineLevel="0" collapsed="false">
      <c r="A74" s="29" t="n">
        <v>70</v>
      </c>
      <c r="B74" s="30" t="n">
        <f aca="false">E73</f>
        <v>0</v>
      </c>
      <c r="C74" s="30" t="n">
        <f aca="false">B74*Inputs!$K$8/12</f>
        <v>0</v>
      </c>
      <c r="D74" s="30" t="n">
        <f aca="false">IF(B74&gt;0,MIN(Inputs!$L$8,B74+C74),0)+MIN(Z74,MAX(B74+C74-(IF(B74&gt;0,MIN(Inputs!$L$8,B74+C74),0)),0))</f>
        <v>0</v>
      </c>
      <c r="E74" s="31" t="n">
        <f aca="false">MAX(B74+C74-D74,0)</f>
        <v>0</v>
      </c>
      <c r="F74" s="30" t="n">
        <f aca="false">I73</f>
        <v>0</v>
      </c>
      <c r="G74" s="30" t="n">
        <f aca="false">F74*Inputs!$K$9/12</f>
        <v>0</v>
      </c>
      <c r="H74" s="30" t="n">
        <f aca="false">IF(F74&gt;0,MIN(Inputs!$L$9,F74+G74),0)+MIN(AA74,MAX(F74+G74-(IF(F74&gt;0,MIN(Inputs!$L$9,F74+G74),0)),0))</f>
        <v>0</v>
      </c>
      <c r="I74" s="31" t="n">
        <f aca="false">MAX(F74+G74-H74,0)</f>
        <v>0</v>
      </c>
      <c r="J74" s="30" t="n">
        <f aca="false">M73</f>
        <v>0</v>
      </c>
      <c r="K74" s="30" t="n">
        <f aca="false">J74*Inputs!$K$10/12</f>
        <v>0</v>
      </c>
      <c r="L74" s="30" t="n">
        <f aca="false">IF(J74&gt;0,MIN(Inputs!$L$10,J74+K74),0)+MIN(AB74,MAX(J74+K74-(IF(J74&gt;0,MIN(Inputs!$L$10,J74+K74),0)),0))</f>
        <v>0</v>
      </c>
      <c r="M74" s="31" t="n">
        <f aca="false">MAX(J74+K74-L74,0)</f>
        <v>0</v>
      </c>
      <c r="N74" s="30" t="n">
        <f aca="false">Q73</f>
        <v>0</v>
      </c>
      <c r="O74" s="30" t="n">
        <f aca="false">N74*Inputs!$K$11/12</f>
        <v>0</v>
      </c>
      <c r="P74" s="30" t="n">
        <f aca="false">IF(N74&gt;0,MIN(Inputs!$L$11,N74+O74),0)+MIN(AC74,MAX(N74+O74-(IF(N74&gt;0,MIN(Inputs!$L$11,N74+O74),0)),0))</f>
        <v>0</v>
      </c>
      <c r="Q74" s="31" t="n">
        <f aca="false">MAX(N74+O74-P74,0)</f>
        <v>0</v>
      </c>
      <c r="R74" s="30" t="n">
        <f aca="false">U73</f>
        <v>0</v>
      </c>
      <c r="S74" s="30" t="n">
        <f aca="false">R74*Inputs!$K$12/12</f>
        <v>0</v>
      </c>
      <c r="T74" s="30" t="n">
        <f aca="false">IF(R74&gt;0,MIN(Inputs!$L$12,R74+S74),0)+MIN(AD74,MAX(R74+S74-(IF(R74&gt;0,MIN(Inputs!$L$12,R74+S74),0)),0))</f>
        <v>0</v>
      </c>
      <c r="U74" s="31" t="n">
        <f aca="false">MAX(R74+S74-T74,0)</f>
        <v>0</v>
      </c>
      <c r="V74" s="30" t="n">
        <f aca="false">Y73</f>
        <v>0</v>
      </c>
      <c r="W74" s="30" t="n">
        <f aca="false">V74*Inputs!$K$13/12</f>
        <v>0</v>
      </c>
      <c r="X74" s="30" t="n">
        <f aca="false">IF(V74&gt;0,MIN(Inputs!$L$13,V74+W74),0)+MIN(AE74,MAX(V74+W74-(IF(V74&gt;0,MIN(Inputs!$L$13,V74+W74),0)),0))</f>
        <v>0</v>
      </c>
      <c r="Y74" s="31" t="n">
        <f aca="false">MAX(V74+W74-X74,0)</f>
        <v>0</v>
      </c>
      <c r="Z74" s="32" t="n">
        <f aca="false">Inputs!$B$4+IF(B74=0,Inputs!$L$8,0)+IF(F74=0,Inputs!$L$9,0)+IF(J74=0,Inputs!$L$10,0)+IF(N74=0,Inputs!$L$11,0)+IF(R74=0,Inputs!$L$12,0)+IF(V74=0,Inputs!$L$13,0)</f>
        <v>970</v>
      </c>
      <c r="AA74" s="32" t="n">
        <f aca="false">Z74-MIN(Z74,MAX(B74+C74-(IF(B74&gt;0,MIN(Inputs!$L$8,B74+C74),0)),0))</f>
        <v>970</v>
      </c>
      <c r="AB74" s="32" t="n">
        <f aca="false">AA74-MIN(AA74,MAX(F74+G74-(IF(F74&gt;0,MIN(Inputs!$L$9,F74+G74),0)),0))</f>
        <v>970</v>
      </c>
      <c r="AC74" s="32" t="n">
        <f aca="false">AB74-MIN(AB74,MAX(J74+K74-(IF(J74&gt;0,MIN(Inputs!$L$10,J74+K74),0)),0))</f>
        <v>970</v>
      </c>
      <c r="AD74" s="32" t="n">
        <f aca="false">AC74-MIN(AC74,MAX(N74+O74-(IF(N74&gt;0,MIN(Inputs!$L$11,N74+O74),0)),0))</f>
        <v>970</v>
      </c>
      <c r="AE74" s="32" t="n">
        <f aca="false">AD74-MIN(AD74,MAX(R74+S74-(IF(R74&gt;0,MIN(Inputs!$L$12,R74+S74),0)),0))</f>
        <v>970</v>
      </c>
      <c r="AF74" s="32" t="n">
        <f aca="false">AE74-MIN(AE74,MAX(V74+W74-(IF(V74&gt;0,MIN(Inputs!$L$13,V74+W74),0)),0))</f>
        <v>970</v>
      </c>
      <c r="AG74" s="31" t="n">
        <f aca="false">(B74+C74-E74)+(F74+G74-I74)+(J74+K74-M74)+(N74+O74-Q74)+(R74+S74-U74)+(V74+W74-Y74)</f>
        <v>0</v>
      </c>
      <c r="AH74" s="31" t="n">
        <f aca="false">E74+I74+M74+Q74+U74+Y74</f>
        <v>0</v>
      </c>
      <c r="AI74" s="31" t="n">
        <f aca="false">C74+G74+K74+O74+S74+W74</f>
        <v>0</v>
      </c>
    </row>
    <row r="75" customFormat="false" ht="15" hidden="false" customHeight="false" outlineLevel="0" collapsed="false">
      <c r="A75" s="29" t="n">
        <v>71</v>
      </c>
      <c r="B75" s="30" t="n">
        <f aca="false">E74</f>
        <v>0</v>
      </c>
      <c r="C75" s="30" t="n">
        <f aca="false">B75*Inputs!$K$8/12</f>
        <v>0</v>
      </c>
      <c r="D75" s="30" t="n">
        <f aca="false">IF(B75&gt;0,MIN(Inputs!$L$8,B75+C75),0)+MIN(Z75,MAX(B75+C75-(IF(B75&gt;0,MIN(Inputs!$L$8,B75+C75),0)),0))</f>
        <v>0</v>
      </c>
      <c r="E75" s="31" t="n">
        <f aca="false">MAX(B75+C75-D75,0)</f>
        <v>0</v>
      </c>
      <c r="F75" s="30" t="n">
        <f aca="false">I74</f>
        <v>0</v>
      </c>
      <c r="G75" s="30" t="n">
        <f aca="false">F75*Inputs!$K$9/12</f>
        <v>0</v>
      </c>
      <c r="H75" s="30" t="n">
        <f aca="false">IF(F75&gt;0,MIN(Inputs!$L$9,F75+G75),0)+MIN(AA75,MAX(F75+G75-(IF(F75&gt;0,MIN(Inputs!$L$9,F75+G75),0)),0))</f>
        <v>0</v>
      </c>
      <c r="I75" s="31" t="n">
        <f aca="false">MAX(F75+G75-H75,0)</f>
        <v>0</v>
      </c>
      <c r="J75" s="30" t="n">
        <f aca="false">M74</f>
        <v>0</v>
      </c>
      <c r="K75" s="30" t="n">
        <f aca="false">J75*Inputs!$K$10/12</f>
        <v>0</v>
      </c>
      <c r="L75" s="30" t="n">
        <f aca="false">IF(J75&gt;0,MIN(Inputs!$L$10,J75+K75),0)+MIN(AB75,MAX(J75+K75-(IF(J75&gt;0,MIN(Inputs!$L$10,J75+K75),0)),0))</f>
        <v>0</v>
      </c>
      <c r="M75" s="31" t="n">
        <f aca="false">MAX(J75+K75-L75,0)</f>
        <v>0</v>
      </c>
      <c r="N75" s="30" t="n">
        <f aca="false">Q74</f>
        <v>0</v>
      </c>
      <c r="O75" s="30" t="n">
        <f aca="false">N75*Inputs!$K$11/12</f>
        <v>0</v>
      </c>
      <c r="P75" s="30" t="n">
        <f aca="false">IF(N75&gt;0,MIN(Inputs!$L$11,N75+O75),0)+MIN(AC75,MAX(N75+O75-(IF(N75&gt;0,MIN(Inputs!$L$11,N75+O75),0)),0))</f>
        <v>0</v>
      </c>
      <c r="Q75" s="31" t="n">
        <f aca="false">MAX(N75+O75-P75,0)</f>
        <v>0</v>
      </c>
      <c r="R75" s="30" t="n">
        <f aca="false">U74</f>
        <v>0</v>
      </c>
      <c r="S75" s="30" t="n">
        <f aca="false">R75*Inputs!$K$12/12</f>
        <v>0</v>
      </c>
      <c r="T75" s="30" t="n">
        <f aca="false">IF(R75&gt;0,MIN(Inputs!$L$12,R75+S75),0)+MIN(AD75,MAX(R75+S75-(IF(R75&gt;0,MIN(Inputs!$L$12,R75+S75),0)),0))</f>
        <v>0</v>
      </c>
      <c r="U75" s="31" t="n">
        <f aca="false">MAX(R75+S75-T75,0)</f>
        <v>0</v>
      </c>
      <c r="V75" s="30" t="n">
        <f aca="false">Y74</f>
        <v>0</v>
      </c>
      <c r="W75" s="30" t="n">
        <f aca="false">V75*Inputs!$K$13/12</f>
        <v>0</v>
      </c>
      <c r="X75" s="30" t="n">
        <f aca="false">IF(V75&gt;0,MIN(Inputs!$L$13,V75+W75),0)+MIN(AE75,MAX(V75+W75-(IF(V75&gt;0,MIN(Inputs!$L$13,V75+W75),0)),0))</f>
        <v>0</v>
      </c>
      <c r="Y75" s="31" t="n">
        <f aca="false">MAX(V75+W75-X75,0)</f>
        <v>0</v>
      </c>
      <c r="Z75" s="32" t="n">
        <f aca="false">Inputs!$B$4+IF(B75=0,Inputs!$L$8,0)+IF(F75=0,Inputs!$L$9,0)+IF(J75=0,Inputs!$L$10,0)+IF(N75=0,Inputs!$L$11,0)+IF(R75=0,Inputs!$L$12,0)+IF(V75=0,Inputs!$L$13,0)</f>
        <v>970</v>
      </c>
      <c r="AA75" s="32" t="n">
        <f aca="false">Z75-MIN(Z75,MAX(B75+C75-(IF(B75&gt;0,MIN(Inputs!$L$8,B75+C75),0)),0))</f>
        <v>970</v>
      </c>
      <c r="AB75" s="32" t="n">
        <f aca="false">AA75-MIN(AA75,MAX(F75+G75-(IF(F75&gt;0,MIN(Inputs!$L$9,F75+G75),0)),0))</f>
        <v>970</v>
      </c>
      <c r="AC75" s="32" t="n">
        <f aca="false">AB75-MIN(AB75,MAX(J75+K75-(IF(J75&gt;0,MIN(Inputs!$L$10,J75+K75),0)),0))</f>
        <v>970</v>
      </c>
      <c r="AD75" s="32" t="n">
        <f aca="false">AC75-MIN(AC75,MAX(N75+O75-(IF(N75&gt;0,MIN(Inputs!$L$11,N75+O75),0)),0))</f>
        <v>970</v>
      </c>
      <c r="AE75" s="32" t="n">
        <f aca="false">AD75-MIN(AD75,MAX(R75+S75-(IF(R75&gt;0,MIN(Inputs!$L$12,R75+S75),0)),0))</f>
        <v>970</v>
      </c>
      <c r="AF75" s="32" t="n">
        <f aca="false">AE75-MIN(AE75,MAX(V75+W75-(IF(V75&gt;0,MIN(Inputs!$L$13,V75+W75),0)),0))</f>
        <v>970</v>
      </c>
      <c r="AG75" s="31" t="n">
        <f aca="false">(B75+C75-E75)+(F75+G75-I75)+(J75+K75-M75)+(N75+O75-Q75)+(R75+S75-U75)+(V75+W75-Y75)</f>
        <v>0</v>
      </c>
      <c r="AH75" s="31" t="n">
        <f aca="false">E75+I75+M75+Q75+U75+Y75</f>
        <v>0</v>
      </c>
      <c r="AI75" s="31" t="n">
        <f aca="false">C75+G75+K75+O75+S75+W75</f>
        <v>0</v>
      </c>
    </row>
    <row r="76" customFormat="false" ht="15" hidden="false" customHeight="false" outlineLevel="0" collapsed="false">
      <c r="A76" s="29" t="n">
        <v>72</v>
      </c>
      <c r="B76" s="30" t="n">
        <f aca="false">E75</f>
        <v>0</v>
      </c>
      <c r="C76" s="30" t="n">
        <f aca="false">B76*Inputs!$K$8/12</f>
        <v>0</v>
      </c>
      <c r="D76" s="30" t="n">
        <f aca="false">IF(B76&gt;0,MIN(Inputs!$L$8,B76+C76),0)+MIN(Z76,MAX(B76+C76-(IF(B76&gt;0,MIN(Inputs!$L$8,B76+C76),0)),0))</f>
        <v>0</v>
      </c>
      <c r="E76" s="31" t="n">
        <f aca="false">MAX(B76+C76-D76,0)</f>
        <v>0</v>
      </c>
      <c r="F76" s="30" t="n">
        <f aca="false">I75</f>
        <v>0</v>
      </c>
      <c r="G76" s="30" t="n">
        <f aca="false">F76*Inputs!$K$9/12</f>
        <v>0</v>
      </c>
      <c r="H76" s="30" t="n">
        <f aca="false">IF(F76&gt;0,MIN(Inputs!$L$9,F76+G76),0)+MIN(AA76,MAX(F76+G76-(IF(F76&gt;0,MIN(Inputs!$L$9,F76+G76),0)),0))</f>
        <v>0</v>
      </c>
      <c r="I76" s="31" t="n">
        <f aca="false">MAX(F76+G76-H76,0)</f>
        <v>0</v>
      </c>
      <c r="J76" s="30" t="n">
        <f aca="false">M75</f>
        <v>0</v>
      </c>
      <c r="K76" s="30" t="n">
        <f aca="false">J76*Inputs!$K$10/12</f>
        <v>0</v>
      </c>
      <c r="L76" s="30" t="n">
        <f aca="false">IF(J76&gt;0,MIN(Inputs!$L$10,J76+K76),0)+MIN(AB76,MAX(J76+K76-(IF(J76&gt;0,MIN(Inputs!$L$10,J76+K76),0)),0))</f>
        <v>0</v>
      </c>
      <c r="M76" s="31" t="n">
        <f aca="false">MAX(J76+K76-L76,0)</f>
        <v>0</v>
      </c>
      <c r="N76" s="30" t="n">
        <f aca="false">Q75</f>
        <v>0</v>
      </c>
      <c r="O76" s="30" t="n">
        <f aca="false">N76*Inputs!$K$11/12</f>
        <v>0</v>
      </c>
      <c r="P76" s="30" t="n">
        <f aca="false">IF(N76&gt;0,MIN(Inputs!$L$11,N76+O76),0)+MIN(AC76,MAX(N76+O76-(IF(N76&gt;0,MIN(Inputs!$L$11,N76+O76),0)),0))</f>
        <v>0</v>
      </c>
      <c r="Q76" s="31" t="n">
        <f aca="false">MAX(N76+O76-P76,0)</f>
        <v>0</v>
      </c>
      <c r="R76" s="30" t="n">
        <f aca="false">U75</f>
        <v>0</v>
      </c>
      <c r="S76" s="30" t="n">
        <f aca="false">R76*Inputs!$K$12/12</f>
        <v>0</v>
      </c>
      <c r="T76" s="30" t="n">
        <f aca="false">IF(R76&gt;0,MIN(Inputs!$L$12,R76+S76),0)+MIN(AD76,MAX(R76+S76-(IF(R76&gt;0,MIN(Inputs!$L$12,R76+S76),0)),0))</f>
        <v>0</v>
      </c>
      <c r="U76" s="31" t="n">
        <f aca="false">MAX(R76+S76-T76,0)</f>
        <v>0</v>
      </c>
      <c r="V76" s="30" t="n">
        <f aca="false">Y75</f>
        <v>0</v>
      </c>
      <c r="W76" s="30" t="n">
        <f aca="false">V76*Inputs!$K$13/12</f>
        <v>0</v>
      </c>
      <c r="X76" s="30" t="n">
        <f aca="false">IF(V76&gt;0,MIN(Inputs!$L$13,V76+W76),0)+MIN(AE76,MAX(V76+W76-(IF(V76&gt;0,MIN(Inputs!$L$13,V76+W76),0)),0))</f>
        <v>0</v>
      </c>
      <c r="Y76" s="31" t="n">
        <f aca="false">MAX(V76+W76-X76,0)</f>
        <v>0</v>
      </c>
      <c r="Z76" s="32" t="n">
        <f aca="false">Inputs!$B$4+IF(B76=0,Inputs!$L$8,0)+IF(F76=0,Inputs!$L$9,0)+IF(J76=0,Inputs!$L$10,0)+IF(N76=0,Inputs!$L$11,0)+IF(R76=0,Inputs!$L$12,0)+IF(V76=0,Inputs!$L$13,0)</f>
        <v>970</v>
      </c>
      <c r="AA76" s="32" t="n">
        <f aca="false">Z76-MIN(Z76,MAX(B76+C76-(IF(B76&gt;0,MIN(Inputs!$L$8,B76+C76),0)),0))</f>
        <v>970</v>
      </c>
      <c r="AB76" s="32" t="n">
        <f aca="false">AA76-MIN(AA76,MAX(F76+G76-(IF(F76&gt;0,MIN(Inputs!$L$9,F76+G76),0)),0))</f>
        <v>970</v>
      </c>
      <c r="AC76" s="32" t="n">
        <f aca="false">AB76-MIN(AB76,MAX(J76+K76-(IF(J76&gt;0,MIN(Inputs!$L$10,J76+K76),0)),0))</f>
        <v>970</v>
      </c>
      <c r="AD76" s="32" t="n">
        <f aca="false">AC76-MIN(AC76,MAX(N76+O76-(IF(N76&gt;0,MIN(Inputs!$L$11,N76+O76),0)),0))</f>
        <v>970</v>
      </c>
      <c r="AE76" s="32" t="n">
        <f aca="false">AD76-MIN(AD76,MAX(R76+S76-(IF(R76&gt;0,MIN(Inputs!$L$12,R76+S76),0)),0))</f>
        <v>970</v>
      </c>
      <c r="AF76" s="32" t="n">
        <f aca="false">AE76-MIN(AE76,MAX(V76+W76-(IF(V76&gt;0,MIN(Inputs!$L$13,V76+W76),0)),0))</f>
        <v>970</v>
      </c>
      <c r="AG76" s="31" t="n">
        <f aca="false">(B76+C76-E76)+(F76+G76-I76)+(J76+K76-M76)+(N76+O76-Q76)+(R76+S76-U76)+(V76+W76-Y76)</f>
        <v>0</v>
      </c>
      <c r="AH76" s="31" t="n">
        <f aca="false">E76+I76+M76+Q76+U76+Y76</f>
        <v>0</v>
      </c>
      <c r="AI76" s="31" t="n">
        <f aca="false">C76+G76+K76+O76+S76+W76</f>
        <v>0</v>
      </c>
    </row>
    <row r="77" customFormat="false" ht="15" hidden="false" customHeight="false" outlineLevel="0" collapsed="false">
      <c r="A77" s="29" t="n">
        <v>73</v>
      </c>
      <c r="B77" s="30" t="n">
        <f aca="false">E76</f>
        <v>0</v>
      </c>
      <c r="C77" s="30" t="n">
        <f aca="false">B77*Inputs!$K$8/12</f>
        <v>0</v>
      </c>
      <c r="D77" s="30" t="n">
        <f aca="false">IF(B77&gt;0,MIN(Inputs!$L$8,B77+C77),0)+MIN(Z77,MAX(B77+C77-(IF(B77&gt;0,MIN(Inputs!$L$8,B77+C77),0)),0))</f>
        <v>0</v>
      </c>
      <c r="E77" s="31" t="n">
        <f aca="false">MAX(B77+C77-D77,0)</f>
        <v>0</v>
      </c>
      <c r="F77" s="30" t="n">
        <f aca="false">I76</f>
        <v>0</v>
      </c>
      <c r="G77" s="30" t="n">
        <f aca="false">F77*Inputs!$K$9/12</f>
        <v>0</v>
      </c>
      <c r="H77" s="30" t="n">
        <f aca="false">IF(F77&gt;0,MIN(Inputs!$L$9,F77+G77),0)+MIN(AA77,MAX(F77+G77-(IF(F77&gt;0,MIN(Inputs!$L$9,F77+G77),0)),0))</f>
        <v>0</v>
      </c>
      <c r="I77" s="31" t="n">
        <f aca="false">MAX(F77+G77-H77,0)</f>
        <v>0</v>
      </c>
      <c r="J77" s="30" t="n">
        <f aca="false">M76</f>
        <v>0</v>
      </c>
      <c r="K77" s="30" t="n">
        <f aca="false">J77*Inputs!$K$10/12</f>
        <v>0</v>
      </c>
      <c r="L77" s="30" t="n">
        <f aca="false">IF(J77&gt;0,MIN(Inputs!$L$10,J77+K77),0)+MIN(AB77,MAX(J77+K77-(IF(J77&gt;0,MIN(Inputs!$L$10,J77+K77),0)),0))</f>
        <v>0</v>
      </c>
      <c r="M77" s="31" t="n">
        <f aca="false">MAX(J77+K77-L77,0)</f>
        <v>0</v>
      </c>
      <c r="N77" s="30" t="n">
        <f aca="false">Q76</f>
        <v>0</v>
      </c>
      <c r="O77" s="30" t="n">
        <f aca="false">N77*Inputs!$K$11/12</f>
        <v>0</v>
      </c>
      <c r="P77" s="30" t="n">
        <f aca="false">IF(N77&gt;0,MIN(Inputs!$L$11,N77+O77),0)+MIN(AC77,MAX(N77+O77-(IF(N77&gt;0,MIN(Inputs!$L$11,N77+O77),0)),0))</f>
        <v>0</v>
      </c>
      <c r="Q77" s="31" t="n">
        <f aca="false">MAX(N77+O77-P77,0)</f>
        <v>0</v>
      </c>
      <c r="R77" s="30" t="n">
        <f aca="false">U76</f>
        <v>0</v>
      </c>
      <c r="S77" s="30" t="n">
        <f aca="false">R77*Inputs!$K$12/12</f>
        <v>0</v>
      </c>
      <c r="T77" s="30" t="n">
        <f aca="false">IF(R77&gt;0,MIN(Inputs!$L$12,R77+S77),0)+MIN(AD77,MAX(R77+S77-(IF(R77&gt;0,MIN(Inputs!$L$12,R77+S77),0)),0))</f>
        <v>0</v>
      </c>
      <c r="U77" s="31" t="n">
        <f aca="false">MAX(R77+S77-T77,0)</f>
        <v>0</v>
      </c>
      <c r="V77" s="30" t="n">
        <f aca="false">Y76</f>
        <v>0</v>
      </c>
      <c r="W77" s="30" t="n">
        <f aca="false">V77*Inputs!$K$13/12</f>
        <v>0</v>
      </c>
      <c r="X77" s="30" t="n">
        <f aca="false">IF(V77&gt;0,MIN(Inputs!$L$13,V77+W77),0)+MIN(AE77,MAX(V77+W77-(IF(V77&gt;0,MIN(Inputs!$L$13,V77+W77),0)),0))</f>
        <v>0</v>
      </c>
      <c r="Y77" s="31" t="n">
        <f aca="false">MAX(V77+W77-X77,0)</f>
        <v>0</v>
      </c>
      <c r="Z77" s="32" t="n">
        <f aca="false">Inputs!$B$4+IF(B77=0,Inputs!$L$8,0)+IF(F77=0,Inputs!$L$9,0)+IF(J77=0,Inputs!$L$10,0)+IF(N77=0,Inputs!$L$11,0)+IF(R77=0,Inputs!$L$12,0)+IF(V77=0,Inputs!$L$13,0)</f>
        <v>970</v>
      </c>
      <c r="AA77" s="32" t="n">
        <f aca="false">Z77-MIN(Z77,MAX(B77+C77-(IF(B77&gt;0,MIN(Inputs!$L$8,B77+C77),0)),0))</f>
        <v>970</v>
      </c>
      <c r="AB77" s="32" t="n">
        <f aca="false">AA77-MIN(AA77,MAX(F77+G77-(IF(F77&gt;0,MIN(Inputs!$L$9,F77+G77),0)),0))</f>
        <v>970</v>
      </c>
      <c r="AC77" s="32" t="n">
        <f aca="false">AB77-MIN(AB77,MAX(J77+K77-(IF(J77&gt;0,MIN(Inputs!$L$10,J77+K77),0)),0))</f>
        <v>970</v>
      </c>
      <c r="AD77" s="32" t="n">
        <f aca="false">AC77-MIN(AC77,MAX(N77+O77-(IF(N77&gt;0,MIN(Inputs!$L$11,N77+O77),0)),0))</f>
        <v>970</v>
      </c>
      <c r="AE77" s="32" t="n">
        <f aca="false">AD77-MIN(AD77,MAX(R77+S77-(IF(R77&gt;0,MIN(Inputs!$L$12,R77+S77),0)),0))</f>
        <v>970</v>
      </c>
      <c r="AF77" s="32" t="n">
        <f aca="false">AE77-MIN(AE77,MAX(V77+W77-(IF(V77&gt;0,MIN(Inputs!$L$13,V77+W77),0)),0))</f>
        <v>970</v>
      </c>
      <c r="AG77" s="31" t="n">
        <f aca="false">(B77+C77-E77)+(F77+G77-I77)+(J77+K77-M77)+(N77+O77-Q77)+(R77+S77-U77)+(V77+W77-Y77)</f>
        <v>0</v>
      </c>
      <c r="AH77" s="31" t="n">
        <f aca="false">E77+I77+M77+Q77+U77+Y77</f>
        <v>0</v>
      </c>
      <c r="AI77" s="31" t="n">
        <f aca="false">C77+G77+K77+O77+S77+W77</f>
        <v>0</v>
      </c>
    </row>
    <row r="78" customFormat="false" ht="15" hidden="false" customHeight="false" outlineLevel="0" collapsed="false">
      <c r="A78" s="29" t="n">
        <v>74</v>
      </c>
      <c r="B78" s="30" t="n">
        <f aca="false">E77</f>
        <v>0</v>
      </c>
      <c r="C78" s="30" t="n">
        <f aca="false">B78*Inputs!$K$8/12</f>
        <v>0</v>
      </c>
      <c r="D78" s="30" t="n">
        <f aca="false">IF(B78&gt;0,MIN(Inputs!$L$8,B78+C78),0)+MIN(Z78,MAX(B78+C78-(IF(B78&gt;0,MIN(Inputs!$L$8,B78+C78),0)),0))</f>
        <v>0</v>
      </c>
      <c r="E78" s="31" t="n">
        <f aca="false">MAX(B78+C78-D78,0)</f>
        <v>0</v>
      </c>
      <c r="F78" s="30" t="n">
        <f aca="false">I77</f>
        <v>0</v>
      </c>
      <c r="G78" s="30" t="n">
        <f aca="false">F78*Inputs!$K$9/12</f>
        <v>0</v>
      </c>
      <c r="H78" s="30" t="n">
        <f aca="false">IF(F78&gt;0,MIN(Inputs!$L$9,F78+G78),0)+MIN(AA78,MAX(F78+G78-(IF(F78&gt;0,MIN(Inputs!$L$9,F78+G78),0)),0))</f>
        <v>0</v>
      </c>
      <c r="I78" s="31" t="n">
        <f aca="false">MAX(F78+G78-H78,0)</f>
        <v>0</v>
      </c>
      <c r="J78" s="30" t="n">
        <f aca="false">M77</f>
        <v>0</v>
      </c>
      <c r="K78" s="30" t="n">
        <f aca="false">J78*Inputs!$K$10/12</f>
        <v>0</v>
      </c>
      <c r="L78" s="30" t="n">
        <f aca="false">IF(J78&gt;0,MIN(Inputs!$L$10,J78+K78),0)+MIN(AB78,MAX(J78+K78-(IF(J78&gt;0,MIN(Inputs!$L$10,J78+K78),0)),0))</f>
        <v>0</v>
      </c>
      <c r="M78" s="31" t="n">
        <f aca="false">MAX(J78+K78-L78,0)</f>
        <v>0</v>
      </c>
      <c r="N78" s="30" t="n">
        <f aca="false">Q77</f>
        <v>0</v>
      </c>
      <c r="O78" s="30" t="n">
        <f aca="false">N78*Inputs!$K$11/12</f>
        <v>0</v>
      </c>
      <c r="P78" s="30" t="n">
        <f aca="false">IF(N78&gt;0,MIN(Inputs!$L$11,N78+O78),0)+MIN(AC78,MAX(N78+O78-(IF(N78&gt;0,MIN(Inputs!$L$11,N78+O78),0)),0))</f>
        <v>0</v>
      </c>
      <c r="Q78" s="31" t="n">
        <f aca="false">MAX(N78+O78-P78,0)</f>
        <v>0</v>
      </c>
      <c r="R78" s="30" t="n">
        <f aca="false">U77</f>
        <v>0</v>
      </c>
      <c r="S78" s="30" t="n">
        <f aca="false">R78*Inputs!$K$12/12</f>
        <v>0</v>
      </c>
      <c r="T78" s="30" t="n">
        <f aca="false">IF(R78&gt;0,MIN(Inputs!$L$12,R78+S78),0)+MIN(AD78,MAX(R78+S78-(IF(R78&gt;0,MIN(Inputs!$L$12,R78+S78),0)),0))</f>
        <v>0</v>
      </c>
      <c r="U78" s="31" t="n">
        <f aca="false">MAX(R78+S78-T78,0)</f>
        <v>0</v>
      </c>
      <c r="V78" s="30" t="n">
        <f aca="false">Y77</f>
        <v>0</v>
      </c>
      <c r="W78" s="30" t="n">
        <f aca="false">V78*Inputs!$K$13/12</f>
        <v>0</v>
      </c>
      <c r="X78" s="30" t="n">
        <f aca="false">IF(V78&gt;0,MIN(Inputs!$L$13,V78+W78),0)+MIN(AE78,MAX(V78+W78-(IF(V78&gt;0,MIN(Inputs!$L$13,V78+W78),0)),0))</f>
        <v>0</v>
      </c>
      <c r="Y78" s="31" t="n">
        <f aca="false">MAX(V78+W78-X78,0)</f>
        <v>0</v>
      </c>
      <c r="Z78" s="32" t="n">
        <f aca="false">Inputs!$B$4+IF(B78=0,Inputs!$L$8,0)+IF(F78=0,Inputs!$L$9,0)+IF(J78=0,Inputs!$L$10,0)+IF(N78=0,Inputs!$L$11,0)+IF(R78=0,Inputs!$L$12,0)+IF(V78=0,Inputs!$L$13,0)</f>
        <v>970</v>
      </c>
      <c r="AA78" s="32" t="n">
        <f aca="false">Z78-MIN(Z78,MAX(B78+C78-(IF(B78&gt;0,MIN(Inputs!$L$8,B78+C78),0)),0))</f>
        <v>970</v>
      </c>
      <c r="AB78" s="32" t="n">
        <f aca="false">AA78-MIN(AA78,MAX(F78+G78-(IF(F78&gt;0,MIN(Inputs!$L$9,F78+G78),0)),0))</f>
        <v>970</v>
      </c>
      <c r="AC78" s="32" t="n">
        <f aca="false">AB78-MIN(AB78,MAX(J78+K78-(IF(J78&gt;0,MIN(Inputs!$L$10,J78+K78),0)),0))</f>
        <v>970</v>
      </c>
      <c r="AD78" s="32" t="n">
        <f aca="false">AC78-MIN(AC78,MAX(N78+O78-(IF(N78&gt;0,MIN(Inputs!$L$11,N78+O78),0)),0))</f>
        <v>970</v>
      </c>
      <c r="AE78" s="32" t="n">
        <f aca="false">AD78-MIN(AD78,MAX(R78+S78-(IF(R78&gt;0,MIN(Inputs!$L$12,R78+S78),0)),0))</f>
        <v>970</v>
      </c>
      <c r="AF78" s="32" t="n">
        <f aca="false">AE78-MIN(AE78,MAX(V78+W78-(IF(V78&gt;0,MIN(Inputs!$L$13,V78+W78),0)),0))</f>
        <v>970</v>
      </c>
      <c r="AG78" s="31" t="n">
        <f aca="false">(B78+C78-E78)+(F78+G78-I78)+(J78+K78-M78)+(N78+O78-Q78)+(R78+S78-U78)+(V78+W78-Y78)</f>
        <v>0</v>
      </c>
      <c r="AH78" s="31" t="n">
        <f aca="false">E78+I78+M78+Q78+U78+Y78</f>
        <v>0</v>
      </c>
      <c r="AI78" s="31" t="n">
        <f aca="false">C78+G78+K78+O78+S78+W78</f>
        <v>0</v>
      </c>
    </row>
    <row r="79" customFormat="false" ht="15" hidden="false" customHeight="false" outlineLevel="0" collapsed="false">
      <c r="A79" s="29" t="n">
        <v>75</v>
      </c>
      <c r="B79" s="30" t="n">
        <f aca="false">E78</f>
        <v>0</v>
      </c>
      <c r="C79" s="30" t="n">
        <f aca="false">B79*Inputs!$K$8/12</f>
        <v>0</v>
      </c>
      <c r="D79" s="30" t="n">
        <f aca="false">IF(B79&gt;0,MIN(Inputs!$L$8,B79+C79),0)+MIN(Z79,MAX(B79+C79-(IF(B79&gt;0,MIN(Inputs!$L$8,B79+C79),0)),0))</f>
        <v>0</v>
      </c>
      <c r="E79" s="31" t="n">
        <f aca="false">MAX(B79+C79-D79,0)</f>
        <v>0</v>
      </c>
      <c r="F79" s="30" t="n">
        <f aca="false">I78</f>
        <v>0</v>
      </c>
      <c r="G79" s="30" t="n">
        <f aca="false">F79*Inputs!$K$9/12</f>
        <v>0</v>
      </c>
      <c r="H79" s="30" t="n">
        <f aca="false">IF(F79&gt;0,MIN(Inputs!$L$9,F79+G79),0)+MIN(AA79,MAX(F79+G79-(IF(F79&gt;0,MIN(Inputs!$L$9,F79+G79),0)),0))</f>
        <v>0</v>
      </c>
      <c r="I79" s="31" t="n">
        <f aca="false">MAX(F79+G79-H79,0)</f>
        <v>0</v>
      </c>
      <c r="J79" s="30" t="n">
        <f aca="false">M78</f>
        <v>0</v>
      </c>
      <c r="K79" s="30" t="n">
        <f aca="false">J79*Inputs!$K$10/12</f>
        <v>0</v>
      </c>
      <c r="L79" s="30" t="n">
        <f aca="false">IF(J79&gt;0,MIN(Inputs!$L$10,J79+K79),0)+MIN(AB79,MAX(J79+K79-(IF(J79&gt;0,MIN(Inputs!$L$10,J79+K79),0)),0))</f>
        <v>0</v>
      </c>
      <c r="M79" s="31" t="n">
        <f aca="false">MAX(J79+K79-L79,0)</f>
        <v>0</v>
      </c>
      <c r="N79" s="30" t="n">
        <f aca="false">Q78</f>
        <v>0</v>
      </c>
      <c r="O79" s="30" t="n">
        <f aca="false">N79*Inputs!$K$11/12</f>
        <v>0</v>
      </c>
      <c r="P79" s="30" t="n">
        <f aca="false">IF(N79&gt;0,MIN(Inputs!$L$11,N79+O79),0)+MIN(AC79,MAX(N79+O79-(IF(N79&gt;0,MIN(Inputs!$L$11,N79+O79),0)),0))</f>
        <v>0</v>
      </c>
      <c r="Q79" s="31" t="n">
        <f aca="false">MAX(N79+O79-P79,0)</f>
        <v>0</v>
      </c>
      <c r="R79" s="30" t="n">
        <f aca="false">U78</f>
        <v>0</v>
      </c>
      <c r="S79" s="30" t="n">
        <f aca="false">R79*Inputs!$K$12/12</f>
        <v>0</v>
      </c>
      <c r="T79" s="30" t="n">
        <f aca="false">IF(R79&gt;0,MIN(Inputs!$L$12,R79+S79),0)+MIN(AD79,MAX(R79+S79-(IF(R79&gt;0,MIN(Inputs!$L$12,R79+S79),0)),0))</f>
        <v>0</v>
      </c>
      <c r="U79" s="31" t="n">
        <f aca="false">MAX(R79+S79-T79,0)</f>
        <v>0</v>
      </c>
      <c r="V79" s="30" t="n">
        <f aca="false">Y78</f>
        <v>0</v>
      </c>
      <c r="W79" s="30" t="n">
        <f aca="false">V79*Inputs!$K$13/12</f>
        <v>0</v>
      </c>
      <c r="X79" s="30" t="n">
        <f aca="false">IF(V79&gt;0,MIN(Inputs!$L$13,V79+W79),0)+MIN(AE79,MAX(V79+W79-(IF(V79&gt;0,MIN(Inputs!$L$13,V79+W79),0)),0))</f>
        <v>0</v>
      </c>
      <c r="Y79" s="31" t="n">
        <f aca="false">MAX(V79+W79-X79,0)</f>
        <v>0</v>
      </c>
      <c r="Z79" s="32" t="n">
        <f aca="false">Inputs!$B$4+IF(B79=0,Inputs!$L$8,0)+IF(F79=0,Inputs!$L$9,0)+IF(J79=0,Inputs!$L$10,0)+IF(N79=0,Inputs!$L$11,0)+IF(R79=0,Inputs!$L$12,0)+IF(V79=0,Inputs!$L$13,0)</f>
        <v>970</v>
      </c>
      <c r="AA79" s="32" t="n">
        <f aca="false">Z79-MIN(Z79,MAX(B79+C79-(IF(B79&gt;0,MIN(Inputs!$L$8,B79+C79),0)),0))</f>
        <v>970</v>
      </c>
      <c r="AB79" s="32" t="n">
        <f aca="false">AA79-MIN(AA79,MAX(F79+G79-(IF(F79&gt;0,MIN(Inputs!$L$9,F79+G79),0)),0))</f>
        <v>970</v>
      </c>
      <c r="AC79" s="32" t="n">
        <f aca="false">AB79-MIN(AB79,MAX(J79+K79-(IF(J79&gt;0,MIN(Inputs!$L$10,J79+K79),0)),0))</f>
        <v>970</v>
      </c>
      <c r="AD79" s="32" t="n">
        <f aca="false">AC79-MIN(AC79,MAX(N79+O79-(IF(N79&gt;0,MIN(Inputs!$L$11,N79+O79),0)),0))</f>
        <v>970</v>
      </c>
      <c r="AE79" s="32" t="n">
        <f aca="false">AD79-MIN(AD79,MAX(R79+S79-(IF(R79&gt;0,MIN(Inputs!$L$12,R79+S79),0)),0))</f>
        <v>970</v>
      </c>
      <c r="AF79" s="32" t="n">
        <f aca="false">AE79-MIN(AE79,MAX(V79+W79-(IF(V79&gt;0,MIN(Inputs!$L$13,V79+W79),0)),0))</f>
        <v>970</v>
      </c>
      <c r="AG79" s="31" t="n">
        <f aca="false">(B79+C79-E79)+(F79+G79-I79)+(J79+K79-M79)+(N79+O79-Q79)+(R79+S79-U79)+(V79+W79-Y79)</f>
        <v>0</v>
      </c>
      <c r="AH79" s="31" t="n">
        <f aca="false">E79+I79+M79+Q79+U79+Y79</f>
        <v>0</v>
      </c>
      <c r="AI79" s="31" t="n">
        <f aca="false">C79+G79+K79+O79+S79+W79</f>
        <v>0</v>
      </c>
    </row>
    <row r="80" customFormat="false" ht="15" hidden="false" customHeight="false" outlineLevel="0" collapsed="false">
      <c r="A80" s="29" t="n">
        <v>76</v>
      </c>
      <c r="B80" s="30" t="n">
        <f aca="false">E79</f>
        <v>0</v>
      </c>
      <c r="C80" s="30" t="n">
        <f aca="false">B80*Inputs!$K$8/12</f>
        <v>0</v>
      </c>
      <c r="D80" s="30" t="n">
        <f aca="false">IF(B80&gt;0,MIN(Inputs!$L$8,B80+C80),0)+MIN(Z80,MAX(B80+C80-(IF(B80&gt;0,MIN(Inputs!$L$8,B80+C80),0)),0))</f>
        <v>0</v>
      </c>
      <c r="E80" s="31" t="n">
        <f aca="false">MAX(B80+C80-D80,0)</f>
        <v>0</v>
      </c>
      <c r="F80" s="30" t="n">
        <f aca="false">I79</f>
        <v>0</v>
      </c>
      <c r="G80" s="30" t="n">
        <f aca="false">F80*Inputs!$K$9/12</f>
        <v>0</v>
      </c>
      <c r="H80" s="30" t="n">
        <f aca="false">IF(F80&gt;0,MIN(Inputs!$L$9,F80+G80),0)+MIN(AA80,MAX(F80+G80-(IF(F80&gt;0,MIN(Inputs!$L$9,F80+G80),0)),0))</f>
        <v>0</v>
      </c>
      <c r="I80" s="31" t="n">
        <f aca="false">MAX(F80+G80-H80,0)</f>
        <v>0</v>
      </c>
      <c r="J80" s="30" t="n">
        <f aca="false">M79</f>
        <v>0</v>
      </c>
      <c r="K80" s="30" t="n">
        <f aca="false">J80*Inputs!$K$10/12</f>
        <v>0</v>
      </c>
      <c r="L80" s="30" t="n">
        <f aca="false">IF(J80&gt;0,MIN(Inputs!$L$10,J80+K80),0)+MIN(AB80,MAX(J80+K80-(IF(J80&gt;0,MIN(Inputs!$L$10,J80+K80),0)),0))</f>
        <v>0</v>
      </c>
      <c r="M80" s="31" t="n">
        <f aca="false">MAX(J80+K80-L80,0)</f>
        <v>0</v>
      </c>
      <c r="N80" s="30" t="n">
        <f aca="false">Q79</f>
        <v>0</v>
      </c>
      <c r="O80" s="30" t="n">
        <f aca="false">N80*Inputs!$K$11/12</f>
        <v>0</v>
      </c>
      <c r="P80" s="30" t="n">
        <f aca="false">IF(N80&gt;0,MIN(Inputs!$L$11,N80+O80),0)+MIN(AC80,MAX(N80+O80-(IF(N80&gt;0,MIN(Inputs!$L$11,N80+O80),0)),0))</f>
        <v>0</v>
      </c>
      <c r="Q80" s="31" t="n">
        <f aca="false">MAX(N80+O80-P80,0)</f>
        <v>0</v>
      </c>
      <c r="R80" s="30" t="n">
        <f aca="false">U79</f>
        <v>0</v>
      </c>
      <c r="S80" s="30" t="n">
        <f aca="false">R80*Inputs!$K$12/12</f>
        <v>0</v>
      </c>
      <c r="T80" s="30" t="n">
        <f aca="false">IF(R80&gt;0,MIN(Inputs!$L$12,R80+S80),0)+MIN(AD80,MAX(R80+S80-(IF(R80&gt;0,MIN(Inputs!$L$12,R80+S80),0)),0))</f>
        <v>0</v>
      </c>
      <c r="U80" s="31" t="n">
        <f aca="false">MAX(R80+S80-T80,0)</f>
        <v>0</v>
      </c>
      <c r="V80" s="30" t="n">
        <f aca="false">Y79</f>
        <v>0</v>
      </c>
      <c r="W80" s="30" t="n">
        <f aca="false">V80*Inputs!$K$13/12</f>
        <v>0</v>
      </c>
      <c r="X80" s="30" t="n">
        <f aca="false">IF(V80&gt;0,MIN(Inputs!$L$13,V80+W80),0)+MIN(AE80,MAX(V80+W80-(IF(V80&gt;0,MIN(Inputs!$L$13,V80+W80),0)),0))</f>
        <v>0</v>
      </c>
      <c r="Y80" s="31" t="n">
        <f aca="false">MAX(V80+W80-X80,0)</f>
        <v>0</v>
      </c>
      <c r="Z80" s="32" t="n">
        <f aca="false">Inputs!$B$4+IF(B80=0,Inputs!$L$8,0)+IF(F80=0,Inputs!$L$9,0)+IF(J80=0,Inputs!$L$10,0)+IF(N80=0,Inputs!$L$11,0)+IF(R80=0,Inputs!$L$12,0)+IF(V80=0,Inputs!$L$13,0)</f>
        <v>970</v>
      </c>
      <c r="AA80" s="32" t="n">
        <f aca="false">Z80-MIN(Z80,MAX(B80+C80-(IF(B80&gt;0,MIN(Inputs!$L$8,B80+C80),0)),0))</f>
        <v>970</v>
      </c>
      <c r="AB80" s="32" t="n">
        <f aca="false">AA80-MIN(AA80,MAX(F80+G80-(IF(F80&gt;0,MIN(Inputs!$L$9,F80+G80),0)),0))</f>
        <v>970</v>
      </c>
      <c r="AC80" s="32" t="n">
        <f aca="false">AB80-MIN(AB80,MAX(J80+K80-(IF(J80&gt;0,MIN(Inputs!$L$10,J80+K80),0)),0))</f>
        <v>970</v>
      </c>
      <c r="AD80" s="32" t="n">
        <f aca="false">AC80-MIN(AC80,MAX(N80+O80-(IF(N80&gt;0,MIN(Inputs!$L$11,N80+O80),0)),0))</f>
        <v>970</v>
      </c>
      <c r="AE80" s="32" t="n">
        <f aca="false">AD80-MIN(AD80,MAX(R80+S80-(IF(R80&gt;0,MIN(Inputs!$L$12,R80+S80),0)),0))</f>
        <v>970</v>
      </c>
      <c r="AF80" s="32" t="n">
        <f aca="false">AE80-MIN(AE80,MAX(V80+W80-(IF(V80&gt;0,MIN(Inputs!$L$13,V80+W80),0)),0))</f>
        <v>970</v>
      </c>
      <c r="AG80" s="31" t="n">
        <f aca="false">(B80+C80-E80)+(F80+G80-I80)+(J80+K80-M80)+(N80+O80-Q80)+(R80+S80-U80)+(V80+W80-Y80)</f>
        <v>0</v>
      </c>
      <c r="AH80" s="31" t="n">
        <f aca="false">E80+I80+M80+Q80+U80+Y80</f>
        <v>0</v>
      </c>
      <c r="AI80" s="31" t="n">
        <f aca="false">C80+G80+K80+O80+S80+W80</f>
        <v>0</v>
      </c>
    </row>
    <row r="81" customFormat="false" ht="15" hidden="false" customHeight="false" outlineLevel="0" collapsed="false">
      <c r="A81" s="29" t="n">
        <v>77</v>
      </c>
      <c r="B81" s="30" t="n">
        <f aca="false">E80</f>
        <v>0</v>
      </c>
      <c r="C81" s="30" t="n">
        <f aca="false">B81*Inputs!$K$8/12</f>
        <v>0</v>
      </c>
      <c r="D81" s="30" t="n">
        <f aca="false">IF(B81&gt;0,MIN(Inputs!$L$8,B81+C81),0)+MIN(Z81,MAX(B81+C81-(IF(B81&gt;0,MIN(Inputs!$L$8,B81+C81),0)),0))</f>
        <v>0</v>
      </c>
      <c r="E81" s="31" t="n">
        <f aca="false">MAX(B81+C81-D81,0)</f>
        <v>0</v>
      </c>
      <c r="F81" s="30" t="n">
        <f aca="false">I80</f>
        <v>0</v>
      </c>
      <c r="G81" s="30" t="n">
        <f aca="false">F81*Inputs!$K$9/12</f>
        <v>0</v>
      </c>
      <c r="H81" s="30" t="n">
        <f aca="false">IF(F81&gt;0,MIN(Inputs!$L$9,F81+G81),0)+MIN(AA81,MAX(F81+G81-(IF(F81&gt;0,MIN(Inputs!$L$9,F81+G81),0)),0))</f>
        <v>0</v>
      </c>
      <c r="I81" s="31" t="n">
        <f aca="false">MAX(F81+G81-H81,0)</f>
        <v>0</v>
      </c>
      <c r="J81" s="30" t="n">
        <f aca="false">M80</f>
        <v>0</v>
      </c>
      <c r="K81" s="30" t="n">
        <f aca="false">J81*Inputs!$K$10/12</f>
        <v>0</v>
      </c>
      <c r="L81" s="30" t="n">
        <f aca="false">IF(J81&gt;0,MIN(Inputs!$L$10,J81+K81),0)+MIN(AB81,MAX(J81+K81-(IF(J81&gt;0,MIN(Inputs!$L$10,J81+K81),0)),0))</f>
        <v>0</v>
      </c>
      <c r="M81" s="31" t="n">
        <f aca="false">MAX(J81+K81-L81,0)</f>
        <v>0</v>
      </c>
      <c r="N81" s="30" t="n">
        <f aca="false">Q80</f>
        <v>0</v>
      </c>
      <c r="O81" s="30" t="n">
        <f aca="false">N81*Inputs!$K$11/12</f>
        <v>0</v>
      </c>
      <c r="P81" s="30" t="n">
        <f aca="false">IF(N81&gt;0,MIN(Inputs!$L$11,N81+O81),0)+MIN(AC81,MAX(N81+O81-(IF(N81&gt;0,MIN(Inputs!$L$11,N81+O81),0)),0))</f>
        <v>0</v>
      </c>
      <c r="Q81" s="31" t="n">
        <f aca="false">MAX(N81+O81-P81,0)</f>
        <v>0</v>
      </c>
      <c r="R81" s="30" t="n">
        <f aca="false">U80</f>
        <v>0</v>
      </c>
      <c r="S81" s="30" t="n">
        <f aca="false">R81*Inputs!$K$12/12</f>
        <v>0</v>
      </c>
      <c r="T81" s="30" t="n">
        <f aca="false">IF(R81&gt;0,MIN(Inputs!$L$12,R81+S81),0)+MIN(AD81,MAX(R81+S81-(IF(R81&gt;0,MIN(Inputs!$L$12,R81+S81),0)),0))</f>
        <v>0</v>
      </c>
      <c r="U81" s="31" t="n">
        <f aca="false">MAX(R81+S81-T81,0)</f>
        <v>0</v>
      </c>
      <c r="V81" s="30" t="n">
        <f aca="false">Y80</f>
        <v>0</v>
      </c>
      <c r="W81" s="30" t="n">
        <f aca="false">V81*Inputs!$K$13/12</f>
        <v>0</v>
      </c>
      <c r="X81" s="30" t="n">
        <f aca="false">IF(V81&gt;0,MIN(Inputs!$L$13,V81+W81),0)+MIN(AE81,MAX(V81+W81-(IF(V81&gt;0,MIN(Inputs!$L$13,V81+W81),0)),0))</f>
        <v>0</v>
      </c>
      <c r="Y81" s="31" t="n">
        <f aca="false">MAX(V81+W81-X81,0)</f>
        <v>0</v>
      </c>
      <c r="Z81" s="32" t="n">
        <f aca="false">Inputs!$B$4+IF(B81=0,Inputs!$L$8,0)+IF(F81=0,Inputs!$L$9,0)+IF(J81=0,Inputs!$L$10,0)+IF(N81=0,Inputs!$L$11,0)+IF(R81=0,Inputs!$L$12,0)+IF(V81=0,Inputs!$L$13,0)</f>
        <v>970</v>
      </c>
      <c r="AA81" s="32" t="n">
        <f aca="false">Z81-MIN(Z81,MAX(B81+C81-(IF(B81&gt;0,MIN(Inputs!$L$8,B81+C81),0)),0))</f>
        <v>970</v>
      </c>
      <c r="AB81" s="32" t="n">
        <f aca="false">AA81-MIN(AA81,MAX(F81+G81-(IF(F81&gt;0,MIN(Inputs!$L$9,F81+G81),0)),0))</f>
        <v>970</v>
      </c>
      <c r="AC81" s="32" t="n">
        <f aca="false">AB81-MIN(AB81,MAX(J81+K81-(IF(J81&gt;0,MIN(Inputs!$L$10,J81+K81),0)),0))</f>
        <v>970</v>
      </c>
      <c r="AD81" s="32" t="n">
        <f aca="false">AC81-MIN(AC81,MAX(N81+O81-(IF(N81&gt;0,MIN(Inputs!$L$11,N81+O81),0)),0))</f>
        <v>970</v>
      </c>
      <c r="AE81" s="32" t="n">
        <f aca="false">AD81-MIN(AD81,MAX(R81+S81-(IF(R81&gt;0,MIN(Inputs!$L$12,R81+S81),0)),0))</f>
        <v>970</v>
      </c>
      <c r="AF81" s="32" t="n">
        <f aca="false">AE81-MIN(AE81,MAX(V81+W81-(IF(V81&gt;0,MIN(Inputs!$L$13,V81+W81),0)),0))</f>
        <v>970</v>
      </c>
      <c r="AG81" s="31" t="n">
        <f aca="false">(B81+C81-E81)+(F81+G81-I81)+(J81+K81-M81)+(N81+O81-Q81)+(R81+S81-U81)+(V81+W81-Y81)</f>
        <v>0</v>
      </c>
      <c r="AH81" s="31" t="n">
        <f aca="false">E81+I81+M81+Q81+U81+Y81</f>
        <v>0</v>
      </c>
      <c r="AI81" s="31" t="n">
        <f aca="false">C81+G81+K81+O81+S81+W81</f>
        <v>0</v>
      </c>
    </row>
    <row r="82" customFormat="false" ht="15" hidden="false" customHeight="false" outlineLevel="0" collapsed="false">
      <c r="A82" s="29" t="n">
        <v>78</v>
      </c>
      <c r="B82" s="30" t="n">
        <f aca="false">E81</f>
        <v>0</v>
      </c>
      <c r="C82" s="30" t="n">
        <f aca="false">B82*Inputs!$K$8/12</f>
        <v>0</v>
      </c>
      <c r="D82" s="30" t="n">
        <f aca="false">IF(B82&gt;0,MIN(Inputs!$L$8,B82+C82),0)+MIN(Z82,MAX(B82+C82-(IF(B82&gt;0,MIN(Inputs!$L$8,B82+C82),0)),0))</f>
        <v>0</v>
      </c>
      <c r="E82" s="31" t="n">
        <f aca="false">MAX(B82+C82-D82,0)</f>
        <v>0</v>
      </c>
      <c r="F82" s="30" t="n">
        <f aca="false">I81</f>
        <v>0</v>
      </c>
      <c r="G82" s="30" t="n">
        <f aca="false">F82*Inputs!$K$9/12</f>
        <v>0</v>
      </c>
      <c r="H82" s="30" t="n">
        <f aca="false">IF(F82&gt;0,MIN(Inputs!$L$9,F82+G82),0)+MIN(AA82,MAX(F82+G82-(IF(F82&gt;0,MIN(Inputs!$L$9,F82+G82),0)),0))</f>
        <v>0</v>
      </c>
      <c r="I82" s="31" t="n">
        <f aca="false">MAX(F82+G82-H82,0)</f>
        <v>0</v>
      </c>
      <c r="J82" s="30" t="n">
        <f aca="false">M81</f>
        <v>0</v>
      </c>
      <c r="K82" s="30" t="n">
        <f aca="false">J82*Inputs!$K$10/12</f>
        <v>0</v>
      </c>
      <c r="L82" s="30" t="n">
        <f aca="false">IF(J82&gt;0,MIN(Inputs!$L$10,J82+K82),0)+MIN(AB82,MAX(J82+K82-(IF(J82&gt;0,MIN(Inputs!$L$10,J82+K82),0)),0))</f>
        <v>0</v>
      </c>
      <c r="M82" s="31" t="n">
        <f aca="false">MAX(J82+K82-L82,0)</f>
        <v>0</v>
      </c>
      <c r="N82" s="30" t="n">
        <f aca="false">Q81</f>
        <v>0</v>
      </c>
      <c r="O82" s="30" t="n">
        <f aca="false">N82*Inputs!$K$11/12</f>
        <v>0</v>
      </c>
      <c r="P82" s="30" t="n">
        <f aca="false">IF(N82&gt;0,MIN(Inputs!$L$11,N82+O82),0)+MIN(AC82,MAX(N82+O82-(IF(N82&gt;0,MIN(Inputs!$L$11,N82+O82),0)),0))</f>
        <v>0</v>
      </c>
      <c r="Q82" s="31" t="n">
        <f aca="false">MAX(N82+O82-P82,0)</f>
        <v>0</v>
      </c>
      <c r="R82" s="30" t="n">
        <f aca="false">U81</f>
        <v>0</v>
      </c>
      <c r="S82" s="30" t="n">
        <f aca="false">R82*Inputs!$K$12/12</f>
        <v>0</v>
      </c>
      <c r="T82" s="30" t="n">
        <f aca="false">IF(R82&gt;0,MIN(Inputs!$L$12,R82+S82),0)+MIN(AD82,MAX(R82+S82-(IF(R82&gt;0,MIN(Inputs!$L$12,R82+S82),0)),0))</f>
        <v>0</v>
      </c>
      <c r="U82" s="31" t="n">
        <f aca="false">MAX(R82+S82-T82,0)</f>
        <v>0</v>
      </c>
      <c r="V82" s="30" t="n">
        <f aca="false">Y81</f>
        <v>0</v>
      </c>
      <c r="W82" s="30" t="n">
        <f aca="false">V82*Inputs!$K$13/12</f>
        <v>0</v>
      </c>
      <c r="X82" s="30" t="n">
        <f aca="false">IF(V82&gt;0,MIN(Inputs!$L$13,V82+W82),0)+MIN(AE82,MAX(V82+W82-(IF(V82&gt;0,MIN(Inputs!$L$13,V82+W82),0)),0))</f>
        <v>0</v>
      </c>
      <c r="Y82" s="31" t="n">
        <f aca="false">MAX(V82+W82-X82,0)</f>
        <v>0</v>
      </c>
      <c r="Z82" s="32" t="n">
        <f aca="false">Inputs!$B$4+IF(B82=0,Inputs!$L$8,0)+IF(F82=0,Inputs!$L$9,0)+IF(J82=0,Inputs!$L$10,0)+IF(N82=0,Inputs!$L$11,0)+IF(R82=0,Inputs!$L$12,0)+IF(V82=0,Inputs!$L$13,0)</f>
        <v>970</v>
      </c>
      <c r="AA82" s="32" t="n">
        <f aca="false">Z82-MIN(Z82,MAX(B82+C82-(IF(B82&gt;0,MIN(Inputs!$L$8,B82+C82),0)),0))</f>
        <v>970</v>
      </c>
      <c r="AB82" s="32" t="n">
        <f aca="false">AA82-MIN(AA82,MAX(F82+G82-(IF(F82&gt;0,MIN(Inputs!$L$9,F82+G82),0)),0))</f>
        <v>970</v>
      </c>
      <c r="AC82" s="32" t="n">
        <f aca="false">AB82-MIN(AB82,MAX(J82+K82-(IF(J82&gt;0,MIN(Inputs!$L$10,J82+K82),0)),0))</f>
        <v>970</v>
      </c>
      <c r="AD82" s="32" t="n">
        <f aca="false">AC82-MIN(AC82,MAX(N82+O82-(IF(N82&gt;0,MIN(Inputs!$L$11,N82+O82),0)),0))</f>
        <v>970</v>
      </c>
      <c r="AE82" s="32" t="n">
        <f aca="false">AD82-MIN(AD82,MAX(R82+S82-(IF(R82&gt;0,MIN(Inputs!$L$12,R82+S82),0)),0))</f>
        <v>970</v>
      </c>
      <c r="AF82" s="32" t="n">
        <f aca="false">AE82-MIN(AE82,MAX(V82+W82-(IF(V82&gt;0,MIN(Inputs!$L$13,V82+W82),0)),0))</f>
        <v>970</v>
      </c>
      <c r="AG82" s="31" t="n">
        <f aca="false">(B82+C82-E82)+(F82+G82-I82)+(J82+K82-M82)+(N82+O82-Q82)+(R82+S82-U82)+(V82+W82-Y82)</f>
        <v>0</v>
      </c>
      <c r="AH82" s="31" t="n">
        <f aca="false">E82+I82+M82+Q82+U82+Y82</f>
        <v>0</v>
      </c>
      <c r="AI82" s="31" t="n">
        <f aca="false">C82+G82+K82+O82+S82+W82</f>
        <v>0</v>
      </c>
    </row>
    <row r="83" customFormat="false" ht="15" hidden="false" customHeight="false" outlineLevel="0" collapsed="false">
      <c r="A83" s="29" t="n">
        <v>79</v>
      </c>
      <c r="B83" s="30" t="n">
        <f aca="false">E82</f>
        <v>0</v>
      </c>
      <c r="C83" s="30" t="n">
        <f aca="false">B83*Inputs!$K$8/12</f>
        <v>0</v>
      </c>
      <c r="D83" s="30" t="n">
        <f aca="false">IF(B83&gt;0,MIN(Inputs!$L$8,B83+C83),0)+MIN(Z83,MAX(B83+C83-(IF(B83&gt;0,MIN(Inputs!$L$8,B83+C83),0)),0))</f>
        <v>0</v>
      </c>
      <c r="E83" s="31" t="n">
        <f aca="false">MAX(B83+C83-D83,0)</f>
        <v>0</v>
      </c>
      <c r="F83" s="30" t="n">
        <f aca="false">I82</f>
        <v>0</v>
      </c>
      <c r="G83" s="30" t="n">
        <f aca="false">F83*Inputs!$K$9/12</f>
        <v>0</v>
      </c>
      <c r="H83" s="30" t="n">
        <f aca="false">IF(F83&gt;0,MIN(Inputs!$L$9,F83+G83),0)+MIN(AA83,MAX(F83+G83-(IF(F83&gt;0,MIN(Inputs!$L$9,F83+G83),0)),0))</f>
        <v>0</v>
      </c>
      <c r="I83" s="31" t="n">
        <f aca="false">MAX(F83+G83-H83,0)</f>
        <v>0</v>
      </c>
      <c r="J83" s="30" t="n">
        <f aca="false">M82</f>
        <v>0</v>
      </c>
      <c r="K83" s="30" t="n">
        <f aca="false">J83*Inputs!$K$10/12</f>
        <v>0</v>
      </c>
      <c r="L83" s="30" t="n">
        <f aca="false">IF(J83&gt;0,MIN(Inputs!$L$10,J83+K83),0)+MIN(AB83,MAX(J83+K83-(IF(J83&gt;0,MIN(Inputs!$L$10,J83+K83),0)),0))</f>
        <v>0</v>
      </c>
      <c r="M83" s="31" t="n">
        <f aca="false">MAX(J83+K83-L83,0)</f>
        <v>0</v>
      </c>
      <c r="N83" s="30" t="n">
        <f aca="false">Q82</f>
        <v>0</v>
      </c>
      <c r="O83" s="30" t="n">
        <f aca="false">N83*Inputs!$K$11/12</f>
        <v>0</v>
      </c>
      <c r="P83" s="30" t="n">
        <f aca="false">IF(N83&gt;0,MIN(Inputs!$L$11,N83+O83),0)+MIN(AC83,MAX(N83+O83-(IF(N83&gt;0,MIN(Inputs!$L$11,N83+O83),0)),0))</f>
        <v>0</v>
      </c>
      <c r="Q83" s="31" t="n">
        <f aca="false">MAX(N83+O83-P83,0)</f>
        <v>0</v>
      </c>
      <c r="R83" s="30" t="n">
        <f aca="false">U82</f>
        <v>0</v>
      </c>
      <c r="S83" s="30" t="n">
        <f aca="false">R83*Inputs!$K$12/12</f>
        <v>0</v>
      </c>
      <c r="T83" s="30" t="n">
        <f aca="false">IF(R83&gt;0,MIN(Inputs!$L$12,R83+S83),0)+MIN(AD83,MAX(R83+S83-(IF(R83&gt;0,MIN(Inputs!$L$12,R83+S83),0)),0))</f>
        <v>0</v>
      </c>
      <c r="U83" s="31" t="n">
        <f aca="false">MAX(R83+S83-T83,0)</f>
        <v>0</v>
      </c>
      <c r="V83" s="30" t="n">
        <f aca="false">Y82</f>
        <v>0</v>
      </c>
      <c r="W83" s="30" t="n">
        <f aca="false">V83*Inputs!$K$13/12</f>
        <v>0</v>
      </c>
      <c r="X83" s="30" t="n">
        <f aca="false">IF(V83&gt;0,MIN(Inputs!$L$13,V83+W83),0)+MIN(AE83,MAX(V83+W83-(IF(V83&gt;0,MIN(Inputs!$L$13,V83+W83),0)),0))</f>
        <v>0</v>
      </c>
      <c r="Y83" s="31" t="n">
        <f aca="false">MAX(V83+W83-X83,0)</f>
        <v>0</v>
      </c>
      <c r="Z83" s="32" t="n">
        <f aca="false">Inputs!$B$4+IF(B83=0,Inputs!$L$8,0)+IF(F83=0,Inputs!$L$9,0)+IF(J83=0,Inputs!$L$10,0)+IF(N83=0,Inputs!$L$11,0)+IF(R83=0,Inputs!$L$12,0)+IF(V83=0,Inputs!$L$13,0)</f>
        <v>970</v>
      </c>
      <c r="AA83" s="32" t="n">
        <f aca="false">Z83-MIN(Z83,MAX(B83+C83-(IF(B83&gt;0,MIN(Inputs!$L$8,B83+C83),0)),0))</f>
        <v>970</v>
      </c>
      <c r="AB83" s="32" t="n">
        <f aca="false">AA83-MIN(AA83,MAX(F83+G83-(IF(F83&gt;0,MIN(Inputs!$L$9,F83+G83),0)),0))</f>
        <v>970</v>
      </c>
      <c r="AC83" s="32" t="n">
        <f aca="false">AB83-MIN(AB83,MAX(J83+K83-(IF(J83&gt;0,MIN(Inputs!$L$10,J83+K83),0)),0))</f>
        <v>970</v>
      </c>
      <c r="AD83" s="32" t="n">
        <f aca="false">AC83-MIN(AC83,MAX(N83+O83-(IF(N83&gt;0,MIN(Inputs!$L$11,N83+O83),0)),0))</f>
        <v>970</v>
      </c>
      <c r="AE83" s="32" t="n">
        <f aca="false">AD83-MIN(AD83,MAX(R83+S83-(IF(R83&gt;0,MIN(Inputs!$L$12,R83+S83),0)),0))</f>
        <v>970</v>
      </c>
      <c r="AF83" s="32" t="n">
        <f aca="false">AE83-MIN(AE83,MAX(V83+W83-(IF(V83&gt;0,MIN(Inputs!$L$13,V83+W83),0)),0))</f>
        <v>970</v>
      </c>
      <c r="AG83" s="31" t="n">
        <f aca="false">(B83+C83-E83)+(F83+G83-I83)+(J83+K83-M83)+(N83+O83-Q83)+(R83+S83-U83)+(V83+W83-Y83)</f>
        <v>0</v>
      </c>
      <c r="AH83" s="31" t="n">
        <f aca="false">E83+I83+M83+Q83+U83+Y83</f>
        <v>0</v>
      </c>
      <c r="AI83" s="31" t="n">
        <f aca="false">C83+G83+K83+O83+S83+W83</f>
        <v>0</v>
      </c>
    </row>
    <row r="84" customFormat="false" ht="15" hidden="false" customHeight="false" outlineLevel="0" collapsed="false">
      <c r="A84" s="29" t="n">
        <v>80</v>
      </c>
      <c r="B84" s="30" t="n">
        <f aca="false">E83</f>
        <v>0</v>
      </c>
      <c r="C84" s="30" t="n">
        <f aca="false">B84*Inputs!$K$8/12</f>
        <v>0</v>
      </c>
      <c r="D84" s="30" t="n">
        <f aca="false">IF(B84&gt;0,MIN(Inputs!$L$8,B84+C84),0)+MIN(Z84,MAX(B84+C84-(IF(B84&gt;0,MIN(Inputs!$L$8,B84+C84),0)),0))</f>
        <v>0</v>
      </c>
      <c r="E84" s="31" t="n">
        <f aca="false">MAX(B84+C84-D84,0)</f>
        <v>0</v>
      </c>
      <c r="F84" s="30" t="n">
        <f aca="false">I83</f>
        <v>0</v>
      </c>
      <c r="G84" s="30" t="n">
        <f aca="false">F84*Inputs!$K$9/12</f>
        <v>0</v>
      </c>
      <c r="H84" s="30" t="n">
        <f aca="false">IF(F84&gt;0,MIN(Inputs!$L$9,F84+G84),0)+MIN(AA84,MAX(F84+G84-(IF(F84&gt;0,MIN(Inputs!$L$9,F84+G84),0)),0))</f>
        <v>0</v>
      </c>
      <c r="I84" s="31" t="n">
        <f aca="false">MAX(F84+G84-H84,0)</f>
        <v>0</v>
      </c>
      <c r="J84" s="30" t="n">
        <f aca="false">M83</f>
        <v>0</v>
      </c>
      <c r="K84" s="30" t="n">
        <f aca="false">J84*Inputs!$K$10/12</f>
        <v>0</v>
      </c>
      <c r="L84" s="30" t="n">
        <f aca="false">IF(J84&gt;0,MIN(Inputs!$L$10,J84+K84),0)+MIN(AB84,MAX(J84+K84-(IF(J84&gt;0,MIN(Inputs!$L$10,J84+K84),0)),0))</f>
        <v>0</v>
      </c>
      <c r="M84" s="31" t="n">
        <f aca="false">MAX(J84+K84-L84,0)</f>
        <v>0</v>
      </c>
      <c r="N84" s="30" t="n">
        <f aca="false">Q83</f>
        <v>0</v>
      </c>
      <c r="O84" s="30" t="n">
        <f aca="false">N84*Inputs!$K$11/12</f>
        <v>0</v>
      </c>
      <c r="P84" s="30" t="n">
        <f aca="false">IF(N84&gt;0,MIN(Inputs!$L$11,N84+O84),0)+MIN(AC84,MAX(N84+O84-(IF(N84&gt;0,MIN(Inputs!$L$11,N84+O84),0)),0))</f>
        <v>0</v>
      </c>
      <c r="Q84" s="31" t="n">
        <f aca="false">MAX(N84+O84-P84,0)</f>
        <v>0</v>
      </c>
      <c r="R84" s="30" t="n">
        <f aca="false">U83</f>
        <v>0</v>
      </c>
      <c r="S84" s="30" t="n">
        <f aca="false">R84*Inputs!$K$12/12</f>
        <v>0</v>
      </c>
      <c r="T84" s="30" t="n">
        <f aca="false">IF(R84&gt;0,MIN(Inputs!$L$12,R84+S84),0)+MIN(AD84,MAX(R84+S84-(IF(R84&gt;0,MIN(Inputs!$L$12,R84+S84),0)),0))</f>
        <v>0</v>
      </c>
      <c r="U84" s="31" t="n">
        <f aca="false">MAX(R84+S84-T84,0)</f>
        <v>0</v>
      </c>
      <c r="V84" s="30" t="n">
        <f aca="false">Y83</f>
        <v>0</v>
      </c>
      <c r="W84" s="30" t="n">
        <f aca="false">V84*Inputs!$K$13/12</f>
        <v>0</v>
      </c>
      <c r="X84" s="30" t="n">
        <f aca="false">IF(V84&gt;0,MIN(Inputs!$L$13,V84+W84),0)+MIN(AE84,MAX(V84+W84-(IF(V84&gt;0,MIN(Inputs!$L$13,V84+W84),0)),0))</f>
        <v>0</v>
      </c>
      <c r="Y84" s="31" t="n">
        <f aca="false">MAX(V84+W84-X84,0)</f>
        <v>0</v>
      </c>
      <c r="Z84" s="32" t="n">
        <f aca="false">Inputs!$B$4+IF(B84=0,Inputs!$L$8,0)+IF(F84=0,Inputs!$L$9,0)+IF(J84=0,Inputs!$L$10,0)+IF(N84=0,Inputs!$L$11,0)+IF(R84=0,Inputs!$L$12,0)+IF(V84=0,Inputs!$L$13,0)</f>
        <v>970</v>
      </c>
      <c r="AA84" s="32" t="n">
        <f aca="false">Z84-MIN(Z84,MAX(B84+C84-(IF(B84&gt;0,MIN(Inputs!$L$8,B84+C84),0)),0))</f>
        <v>970</v>
      </c>
      <c r="AB84" s="32" t="n">
        <f aca="false">AA84-MIN(AA84,MAX(F84+G84-(IF(F84&gt;0,MIN(Inputs!$L$9,F84+G84),0)),0))</f>
        <v>970</v>
      </c>
      <c r="AC84" s="32" t="n">
        <f aca="false">AB84-MIN(AB84,MAX(J84+K84-(IF(J84&gt;0,MIN(Inputs!$L$10,J84+K84),0)),0))</f>
        <v>970</v>
      </c>
      <c r="AD84" s="32" t="n">
        <f aca="false">AC84-MIN(AC84,MAX(N84+O84-(IF(N84&gt;0,MIN(Inputs!$L$11,N84+O84),0)),0))</f>
        <v>970</v>
      </c>
      <c r="AE84" s="32" t="n">
        <f aca="false">AD84-MIN(AD84,MAX(R84+S84-(IF(R84&gt;0,MIN(Inputs!$L$12,R84+S84),0)),0))</f>
        <v>970</v>
      </c>
      <c r="AF84" s="32" t="n">
        <f aca="false">AE84-MIN(AE84,MAX(V84+W84-(IF(V84&gt;0,MIN(Inputs!$L$13,V84+W84),0)),0))</f>
        <v>970</v>
      </c>
      <c r="AG84" s="31" t="n">
        <f aca="false">(B84+C84-E84)+(F84+G84-I84)+(J84+K84-M84)+(N84+O84-Q84)+(R84+S84-U84)+(V84+W84-Y84)</f>
        <v>0</v>
      </c>
      <c r="AH84" s="31" t="n">
        <f aca="false">E84+I84+M84+Q84+U84+Y84</f>
        <v>0</v>
      </c>
      <c r="AI84" s="31" t="n">
        <f aca="false">C84+G84+K84+O84+S84+W84</f>
        <v>0</v>
      </c>
    </row>
    <row r="85" customFormat="false" ht="15" hidden="false" customHeight="false" outlineLevel="0" collapsed="false">
      <c r="A85" s="29" t="n">
        <v>81</v>
      </c>
      <c r="B85" s="30" t="n">
        <f aca="false">E84</f>
        <v>0</v>
      </c>
      <c r="C85" s="30" t="n">
        <f aca="false">B85*Inputs!$K$8/12</f>
        <v>0</v>
      </c>
      <c r="D85" s="30" t="n">
        <f aca="false">IF(B85&gt;0,MIN(Inputs!$L$8,B85+C85),0)+MIN(Z85,MAX(B85+C85-(IF(B85&gt;0,MIN(Inputs!$L$8,B85+C85),0)),0))</f>
        <v>0</v>
      </c>
      <c r="E85" s="31" t="n">
        <f aca="false">MAX(B85+C85-D85,0)</f>
        <v>0</v>
      </c>
      <c r="F85" s="30" t="n">
        <f aca="false">I84</f>
        <v>0</v>
      </c>
      <c r="G85" s="30" t="n">
        <f aca="false">F85*Inputs!$K$9/12</f>
        <v>0</v>
      </c>
      <c r="H85" s="30" t="n">
        <f aca="false">IF(F85&gt;0,MIN(Inputs!$L$9,F85+G85),0)+MIN(AA85,MAX(F85+G85-(IF(F85&gt;0,MIN(Inputs!$L$9,F85+G85),0)),0))</f>
        <v>0</v>
      </c>
      <c r="I85" s="31" t="n">
        <f aca="false">MAX(F85+G85-H85,0)</f>
        <v>0</v>
      </c>
      <c r="J85" s="30" t="n">
        <f aca="false">M84</f>
        <v>0</v>
      </c>
      <c r="K85" s="30" t="n">
        <f aca="false">J85*Inputs!$K$10/12</f>
        <v>0</v>
      </c>
      <c r="L85" s="30" t="n">
        <f aca="false">IF(J85&gt;0,MIN(Inputs!$L$10,J85+K85),0)+MIN(AB85,MAX(J85+K85-(IF(J85&gt;0,MIN(Inputs!$L$10,J85+K85),0)),0))</f>
        <v>0</v>
      </c>
      <c r="M85" s="31" t="n">
        <f aca="false">MAX(J85+K85-L85,0)</f>
        <v>0</v>
      </c>
      <c r="N85" s="30" t="n">
        <f aca="false">Q84</f>
        <v>0</v>
      </c>
      <c r="O85" s="30" t="n">
        <f aca="false">N85*Inputs!$K$11/12</f>
        <v>0</v>
      </c>
      <c r="P85" s="30" t="n">
        <f aca="false">IF(N85&gt;0,MIN(Inputs!$L$11,N85+O85),0)+MIN(AC85,MAX(N85+O85-(IF(N85&gt;0,MIN(Inputs!$L$11,N85+O85),0)),0))</f>
        <v>0</v>
      </c>
      <c r="Q85" s="31" t="n">
        <f aca="false">MAX(N85+O85-P85,0)</f>
        <v>0</v>
      </c>
      <c r="R85" s="30" t="n">
        <f aca="false">U84</f>
        <v>0</v>
      </c>
      <c r="S85" s="30" t="n">
        <f aca="false">R85*Inputs!$K$12/12</f>
        <v>0</v>
      </c>
      <c r="T85" s="30" t="n">
        <f aca="false">IF(R85&gt;0,MIN(Inputs!$L$12,R85+S85),0)+MIN(AD85,MAX(R85+S85-(IF(R85&gt;0,MIN(Inputs!$L$12,R85+S85),0)),0))</f>
        <v>0</v>
      </c>
      <c r="U85" s="31" t="n">
        <f aca="false">MAX(R85+S85-T85,0)</f>
        <v>0</v>
      </c>
      <c r="V85" s="30" t="n">
        <f aca="false">Y84</f>
        <v>0</v>
      </c>
      <c r="W85" s="30" t="n">
        <f aca="false">V85*Inputs!$K$13/12</f>
        <v>0</v>
      </c>
      <c r="X85" s="30" t="n">
        <f aca="false">IF(V85&gt;0,MIN(Inputs!$L$13,V85+W85),0)+MIN(AE85,MAX(V85+W85-(IF(V85&gt;0,MIN(Inputs!$L$13,V85+W85),0)),0))</f>
        <v>0</v>
      </c>
      <c r="Y85" s="31" t="n">
        <f aca="false">MAX(V85+W85-X85,0)</f>
        <v>0</v>
      </c>
      <c r="Z85" s="32" t="n">
        <f aca="false">Inputs!$B$4+IF(B85=0,Inputs!$L$8,0)+IF(F85=0,Inputs!$L$9,0)+IF(J85=0,Inputs!$L$10,0)+IF(N85=0,Inputs!$L$11,0)+IF(R85=0,Inputs!$L$12,0)+IF(V85=0,Inputs!$L$13,0)</f>
        <v>970</v>
      </c>
      <c r="AA85" s="32" t="n">
        <f aca="false">Z85-MIN(Z85,MAX(B85+C85-(IF(B85&gt;0,MIN(Inputs!$L$8,B85+C85),0)),0))</f>
        <v>970</v>
      </c>
      <c r="AB85" s="32" t="n">
        <f aca="false">AA85-MIN(AA85,MAX(F85+G85-(IF(F85&gt;0,MIN(Inputs!$L$9,F85+G85),0)),0))</f>
        <v>970</v>
      </c>
      <c r="AC85" s="32" t="n">
        <f aca="false">AB85-MIN(AB85,MAX(J85+K85-(IF(J85&gt;0,MIN(Inputs!$L$10,J85+K85),0)),0))</f>
        <v>970</v>
      </c>
      <c r="AD85" s="32" t="n">
        <f aca="false">AC85-MIN(AC85,MAX(N85+O85-(IF(N85&gt;0,MIN(Inputs!$L$11,N85+O85),0)),0))</f>
        <v>970</v>
      </c>
      <c r="AE85" s="32" t="n">
        <f aca="false">AD85-MIN(AD85,MAX(R85+S85-(IF(R85&gt;0,MIN(Inputs!$L$12,R85+S85),0)),0))</f>
        <v>970</v>
      </c>
      <c r="AF85" s="32" t="n">
        <f aca="false">AE85-MIN(AE85,MAX(V85+W85-(IF(V85&gt;0,MIN(Inputs!$L$13,V85+W85),0)),0))</f>
        <v>970</v>
      </c>
      <c r="AG85" s="31" t="n">
        <f aca="false">(B85+C85-E85)+(F85+G85-I85)+(J85+K85-M85)+(N85+O85-Q85)+(R85+S85-U85)+(V85+W85-Y85)</f>
        <v>0</v>
      </c>
      <c r="AH85" s="31" t="n">
        <f aca="false">E85+I85+M85+Q85+U85+Y85</f>
        <v>0</v>
      </c>
      <c r="AI85" s="31" t="n">
        <f aca="false">C85+G85+K85+O85+S85+W85</f>
        <v>0</v>
      </c>
    </row>
    <row r="86" customFormat="false" ht="15" hidden="false" customHeight="false" outlineLevel="0" collapsed="false">
      <c r="A86" s="29" t="n">
        <v>82</v>
      </c>
      <c r="B86" s="30" t="n">
        <f aca="false">E85</f>
        <v>0</v>
      </c>
      <c r="C86" s="30" t="n">
        <f aca="false">B86*Inputs!$K$8/12</f>
        <v>0</v>
      </c>
      <c r="D86" s="30" t="n">
        <f aca="false">IF(B86&gt;0,MIN(Inputs!$L$8,B86+C86),0)+MIN(Z86,MAX(B86+C86-(IF(B86&gt;0,MIN(Inputs!$L$8,B86+C86),0)),0))</f>
        <v>0</v>
      </c>
      <c r="E86" s="31" t="n">
        <f aca="false">MAX(B86+C86-D86,0)</f>
        <v>0</v>
      </c>
      <c r="F86" s="30" t="n">
        <f aca="false">I85</f>
        <v>0</v>
      </c>
      <c r="G86" s="30" t="n">
        <f aca="false">F86*Inputs!$K$9/12</f>
        <v>0</v>
      </c>
      <c r="H86" s="30" t="n">
        <f aca="false">IF(F86&gt;0,MIN(Inputs!$L$9,F86+G86),0)+MIN(AA86,MAX(F86+G86-(IF(F86&gt;0,MIN(Inputs!$L$9,F86+G86),0)),0))</f>
        <v>0</v>
      </c>
      <c r="I86" s="31" t="n">
        <f aca="false">MAX(F86+G86-H86,0)</f>
        <v>0</v>
      </c>
      <c r="J86" s="30" t="n">
        <f aca="false">M85</f>
        <v>0</v>
      </c>
      <c r="K86" s="30" t="n">
        <f aca="false">J86*Inputs!$K$10/12</f>
        <v>0</v>
      </c>
      <c r="L86" s="30" t="n">
        <f aca="false">IF(J86&gt;0,MIN(Inputs!$L$10,J86+K86),0)+MIN(AB86,MAX(J86+K86-(IF(J86&gt;0,MIN(Inputs!$L$10,J86+K86),0)),0))</f>
        <v>0</v>
      </c>
      <c r="M86" s="31" t="n">
        <f aca="false">MAX(J86+K86-L86,0)</f>
        <v>0</v>
      </c>
      <c r="N86" s="30" t="n">
        <f aca="false">Q85</f>
        <v>0</v>
      </c>
      <c r="O86" s="30" t="n">
        <f aca="false">N86*Inputs!$K$11/12</f>
        <v>0</v>
      </c>
      <c r="P86" s="30" t="n">
        <f aca="false">IF(N86&gt;0,MIN(Inputs!$L$11,N86+O86),0)+MIN(AC86,MAX(N86+O86-(IF(N86&gt;0,MIN(Inputs!$L$11,N86+O86),0)),0))</f>
        <v>0</v>
      </c>
      <c r="Q86" s="31" t="n">
        <f aca="false">MAX(N86+O86-P86,0)</f>
        <v>0</v>
      </c>
      <c r="R86" s="30" t="n">
        <f aca="false">U85</f>
        <v>0</v>
      </c>
      <c r="S86" s="30" t="n">
        <f aca="false">R86*Inputs!$K$12/12</f>
        <v>0</v>
      </c>
      <c r="T86" s="30" t="n">
        <f aca="false">IF(R86&gt;0,MIN(Inputs!$L$12,R86+S86),0)+MIN(AD86,MAX(R86+S86-(IF(R86&gt;0,MIN(Inputs!$L$12,R86+S86),0)),0))</f>
        <v>0</v>
      </c>
      <c r="U86" s="31" t="n">
        <f aca="false">MAX(R86+S86-T86,0)</f>
        <v>0</v>
      </c>
      <c r="V86" s="30" t="n">
        <f aca="false">Y85</f>
        <v>0</v>
      </c>
      <c r="W86" s="30" t="n">
        <f aca="false">V86*Inputs!$K$13/12</f>
        <v>0</v>
      </c>
      <c r="X86" s="30" t="n">
        <f aca="false">IF(V86&gt;0,MIN(Inputs!$L$13,V86+W86),0)+MIN(AE86,MAX(V86+W86-(IF(V86&gt;0,MIN(Inputs!$L$13,V86+W86),0)),0))</f>
        <v>0</v>
      </c>
      <c r="Y86" s="31" t="n">
        <f aca="false">MAX(V86+W86-X86,0)</f>
        <v>0</v>
      </c>
      <c r="Z86" s="32" t="n">
        <f aca="false">Inputs!$B$4+IF(B86=0,Inputs!$L$8,0)+IF(F86=0,Inputs!$L$9,0)+IF(J86=0,Inputs!$L$10,0)+IF(N86=0,Inputs!$L$11,0)+IF(R86=0,Inputs!$L$12,0)+IF(V86=0,Inputs!$L$13,0)</f>
        <v>970</v>
      </c>
      <c r="AA86" s="32" t="n">
        <f aca="false">Z86-MIN(Z86,MAX(B86+C86-(IF(B86&gt;0,MIN(Inputs!$L$8,B86+C86),0)),0))</f>
        <v>970</v>
      </c>
      <c r="AB86" s="32" t="n">
        <f aca="false">AA86-MIN(AA86,MAX(F86+G86-(IF(F86&gt;0,MIN(Inputs!$L$9,F86+G86),0)),0))</f>
        <v>970</v>
      </c>
      <c r="AC86" s="32" t="n">
        <f aca="false">AB86-MIN(AB86,MAX(J86+K86-(IF(J86&gt;0,MIN(Inputs!$L$10,J86+K86),0)),0))</f>
        <v>970</v>
      </c>
      <c r="AD86" s="32" t="n">
        <f aca="false">AC86-MIN(AC86,MAX(N86+O86-(IF(N86&gt;0,MIN(Inputs!$L$11,N86+O86),0)),0))</f>
        <v>970</v>
      </c>
      <c r="AE86" s="32" t="n">
        <f aca="false">AD86-MIN(AD86,MAX(R86+S86-(IF(R86&gt;0,MIN(Inputs!$L$12,R86+S86),0)),0))</f>
        <v>970</v>
      </c>
      <c r="AF86" s="32" t="n">
        <f aca="false">AE86-MIN(AE86,MAX(V86+W86-(IF(V86&gt;0,MIN(Inputs!$L$13,V86+W86),0)),0))</f>
        <v>970</v>
      </c>
      <c r="AG86" s="31" t="n">
        <f aca="false">(B86+C86-E86)+(F86+G86-I86)+(J86+K86-M86)+(N86+O86-Q86)+(R86+S86-U86)+(V86+W86-Y86)</f>
        <v>0</v>
      </c>
      <c r="AH86" s="31" t="n">
        <f aca="false">E86+I86+M86+Q86+U86+Y86</f>
        <v>0</v>
      </c>
      <c r="AI86" s="31" t="n">
        <f aca="false">C86+G86+K86+O86+S86+W86</f>
        <v>0</v>
      </c>
    </row>
    <row r="87" customFormat="false" ht="15" hidden="false" customHeight="false" outlineLevel="0" collapsed="false">
      <c r="A87" s="29" t="n">
        <v>83</v>
      </c>
      <c r="B87" s="30" t="n">
        <f aca="false">E86</f>
        <v>0</v>
      </c>
      <c r="C87" s="30" t="n">
        <f aca="false">B87*Inputs!$K$8/12</f>
        <v>0</v>
      </c>
      <c r="D87" s="30" t="n">
        <f aca="false">IF(B87&gt;0,MIN(Inputs!$L$8,B87+C87),0)+MIN(Z87,MAX(B87+C87-(IF(B87&gt;0,MIN(Inputs!$L$8,B87+C87),0)),0))</f>
        <v>0</v>
      </c>
      <c r="E87" s="31" t="n">
        <f aca="false">MAX(B87+C87-D87,0)</f>
        <v>0</v>
      </c>
      <c r="F87" s="30" t="n">
        <f aca="false">I86</f>
        <v>0</v>
      </c>
      <c r="G87" s="30" t="n">
        <f aca="false">F87*Inputs!$K$9/12</f>
        <v>0</v>
      </c>
      <c r="H87" s="30" t="n">
        <f aca="false">IF(F87&gt;0,MIN(Inputs!$L$9,F87+G87),0)+MIN(AA87,MAX(F87+G87-(IF(F87&gt;0,MIN(Inputs!$L$9,F87+G87),0)),0))</f>
        <v>0</v>
      </c>
      <c r="I87" s="31" t="n">
        <f aca="false">MAX(F87+G87-H87,0)</f>
        <v>0</v>
      </c>
      <c r="J87" s="30" t="n">
        <f aca="false">M86</f>
        <v>0</v>
      </c>
      <c r="K87" s="30" t="n">
        <f aca="false">J87*Inputs!$K$10/12</f>
        <v>0</v>
      </c>
      <c r="L87" s="30" t="n">
        <f aca="false">IF(J87&gt;0,MIN(Inputs!$L$10,J87+K87),0)+MIN(AB87,MAX(J87+K87-(IF(J87&gt;0,MIN(Inputs!$L$10,J87+K87),0)),0))</f>
        <v>0</v>
      </c>
      <c r="M87" s="31" t="n">
        <f aca="false">MAX(J87+K87-L87,0)</f>
        <v>0</v>
      </c>
      <c r="N87" s="30" t="n">
        <f aca="false">Q86</f>
        <v>0</v>
      </c>
      <c r="O87" s="30" t="n">
        <f aca="false">N87*Inputs!$K$11/12</f>
        <v>0</v>
      </c>
      <c r="P87" s="30" t="n">
        <f aca="false">IF(N87&gt;0,MIN(Inputs!$L$11,N87+O87),0)+MIN(AC87,MAX(N87+O87-(IF(N87&gt;0,MIN(Inputs!$L$11,N87+O87),0)),0))</f>
        <v>0</v>
      </c>
      <c r="Q87" s="31" t="n">
        <f aca="false">MAX(N87+O87-P87,0)</f>
        <v>0</v>
      </c>
      <c r="R87" s="30" t="n">
        <f aca="false">U86</f>
        <v>0</v>
      </c>
      <c r="S87" s="30" t="n">
        <f aca="false">R87*Inputs!$K$12/12</f>
        <v>0</v>
      </c>
      <c r="T87" s="30" t="n">
        <f aca="false">IF(R87&gt;0,MIN(Inputs!$L$12,R87+S87),0)+MIN(AD87,MAX(R87+S87-(IF(R87&gt;0,MIN(Inputs!$L$12,R87+S87),0)),0))</f>
        <v>0</v>
      </c>
      <c r="U87" s="31" t="n">
        <f aca="false">MAX(R87+S87-T87,0)</f>
        <v>0</v>
      </c>
      <c r="V87" s="30" t="n">
        <f aca="false">Y86</f>
        <v>0</v>
      </c>
      <c r="W87" s="30" t="n">
        <f aca="false">V87*Inputs!$K$13/12</f>
        <v>0</v>
      </c>
      <c r="X87" s="30" t="n">
        <f aca="false">IF(V87&gt;0,MIN(Inputs!$L$13,V87+W87),0)+MIN(AE87,MAX(V87+W87-(IF(V87&gt;0,MIN(Inputs!$L$13,V87+W87),0)),0))</f>
        <v>0</v>
      </c>
      <c r="Y87" s="31" t="n">
        <f aca="false">MAX(V87+W87-X87,0)</f>
        <v>0</v>
      </c>
      <c r="Z87" s="32" t="n">
        <f aca="false">Inputs!$B$4+IF(B87=0,Inputs!$L$8,0)+IF(F87=0,Inputs!$L$9,0)+IF(J87=0,Inputs!$L$10,0)+IF(N87=0,Inputs!$L$11,0)+IF(R87=0,Inputs!$L$12,0)+IF(V87=0,Inputs!$L$13,0)</f>
        <v>970</v>
      </c>
      <c r="AA87" s="32" t="n">
        <f aca="false">Z87-MIN(Z87,MAX(B87+C87-(IF(B87&gt;0,MIN(Inputs!$L$8,B87+C87),0)),0))</f>
        <v>970</v>
      </c>
      <c r="AB87" s="32" t="n">
        <f aca="false">AA87-MIN(AA87,MAX(F87+G87-(IF(F87&gt;0,MIN(Inputs!$L$9,F87+G87),0)),0))</f>
        <v>970</v>
      </c>
      <c r="AC87" s="32" t="n">
        <f aca="false">AB87-MIN(AB87,MAX(J87+K87-(IF(J87&gt;0,MIN(Inputs!$L$10,J87+K87),0)),0))</f>
        <v>970</v>
      </c>
      <c r="AD87" s="32" t="n">
        <f aca="false">AC87-MIN(AC87,MAX(N87+O87-(IF(N87&gt;0,MIN(Inputs!$L$11,N87+O87),0)),0))</f>
        <v>970</v>
      </c>
      <c r="AE87" s="32" t="n">
        <f aca="false">AD87-MIN(AD87,MAX(R87+S87-(IF(R87&gt;0,MIN(Inputs!$L$12,R87+S87),0)),0))</f>
        <v>970</v>
      </c>
      <c r="AF87" s="32" t="n">
        <f aca="false">AE87-MIN(AE87,MAX(V87+W87-(IF(V87&gt;0,MIN(Inputs!$L$13,V87+W87),0)),0))</f>
        <v>970</v>
      </c>
      <c r="AG87" s="31" t="n">
        <f aca="false">(B87+C87-E87)+(F87+G87-I87)+(J87+K87-M87)+(N87+O87-Q87)+(R87+S87-U87)+(V87+W87-Y87)</f>
        <v>0</v>
      </c>
      <c r="AH87" s="31" t="n">
        <f aca="false">E87+I87+M87+Q87+U87+Y87</f>
        <v>0</v>
      </c>
      <c r="AI87" s="31" t="n">
        <f aca="false">C87+G87+K87+O87+S87+W87</f>
        <v>0</v>
      </c>
    </row>
    <row r="88" customFormat="false" ht="15" hidden="false" customHeight="false" outlineLevel="0" collapsed="false">
      <c r="A88" s="29" t="n">
        <v>84</v>
      </c>
      <c r="B88" s="30" t="n">
        <f aca="false">E87</f>
        <v>0</v>
      </c>
      <c r="C88" s="30" t="n">
        <f aca="false">B88*Inputs!$K$8/12</f>
        <v>0</v>
      </c>
      <c r="D88" s="30" t="n">
        <f aca="false">IF(B88&gt;0,MIN(Inputs!$L$8,B88+C88),0)+MIN(Z88,MAX(B88+C88-(IF(B88&gt;0,MIN(Inputs!$L$8,B88+C88),0)),0))</f>
        <v>0</v>
      </c>
      <c r="E88" s="31" t="n">
        <f aca="false">MAX(B88+C88-D88,0)</f>
        <v>0</v>
      </c>
      <c r="F88" s="30" t="n">
        <f aca="false">I87</f>
        <v>0</v>
      </c>
      <c r="G88" s="30" t="n">
        <f aca="false">F88*Inputs!$K$9/12</f>
        <v>0</v>
      </c>
      <c r="H88" s="30" t="n">
        <f aca="false">IF(F88&gt;0,MIN(Inputs!$L$9,F88+G88),0)+MIN(AA88,MAX(F88+G88-(IF(F88&gt;0,MIN(Inputs!$L$9,F88+G88),0)),0))</f>
        <v>0</v>
      </c>
      <c r="I88" s="31" t="n">
        <f aca="false">MAX(F88+G88-H88,0)</f>
        <v>0</v>
      </c>
      <c r="J88" s="30" t="n">
        <f aca="false">M87</f>
        <v>0</v>
      </c>
      <c r="K88" s="30" t="n">
        <f aca="false">J88*Inputs!$K$10/12</f>
        <v>0</v>
      </c>
      <c r="L88" s="30" t="n">
        <f aca="false">IF(J88&gt;0,MIN(Inputs!$L$10,J88+K88),0)+MIN(AB88,MAX(J88+K88-(IF(J88&gt;0,MIN(Inputs!$L$10,J88+K88),0)),0))</f>
        <v>0</v>
      </c>
      <c r="M88" s="31" t="n">
        <f aca="false">MAX(J88+K88-L88,0)</f>
        <v>0</v>
      </c>
      <c r="N88" s="30" t="n">
        <f aca="false">Q87</f>
        <v>0</v>
      </c>
      <c r="O88" s="30" t="n">
        <f aca="false">N88*Inputs!$K$11/12</f>
        <v>0</v>
      </c>
      <c r="P88" s="30" t="n">
        <f aca="false">IF(N88&gt;0,MIN(Inputs!$L$11,N88+O88),0)+MIN(AC88,MAX(N88+O88-(IF(N88&gt;0,MIN(Inputs!$L$11,N88+O88),0)),0))</f>
        <v>0</v>
      </c>
      <c r="Q88" s="31" t="n">
        <f aca="false">MAX(N88+O88-P88,0)</f>
        <v>0</v>
      </c>
      <c r="R88" s="30" t="n">
        <f aca="false">U87</f>
        <v>0</v>
      </c>
      <c r="S88" s="30" t="n">
        <f aca="false">R88*Inputs!$K$12/12</f>
        <v>0</v>
      </c>
      <c r="T88" s="30" t="n">
        <f aca="false">IF(R88&gt;0,MIN(Inputs!$L$12,R88+S88),0)+MIN(AD88,MAX(R88+S88-(IF(R88&gt;0,MIN(Inputs!$L$12,R88+S88),0)),0))</f>
        <v>0</v>
      </c>
      <c r="U88" s="31" t="n">
        <f aca="false">MAX(R88+S88-T88,0)</f>
        <v>0</v>
      </c>
      <c r="V88" s="30" t="n">
        <f aca="false">Y87</f>
        <v>0</v>
      </c>
      <c r="W88" s="30" t="n">
        <f aca="false">V88*Inputs!$K$13/12</f>
        <v>0</v>
      </c>
      <c r="X88" s="30" t="n">
        <f aca="false">IF(V88&gt;0,MIN(Inputs!$L$13,V88+W88),0)+MIN(AE88,MAX(V88+W88-(IF(V88&gt;0,MIN(Inputs!$L$13,V88+W88),0)),0))</f>
        <v>0</v>
      </c>
      <c r="Y88" s="31" t="n">
        <f aca="false">MAX(V88+W88-X88,0)</f>
        <v>0</v>
      </c>
      <c r="Z88" s="32" t="n">
        <f aca="false">Inputs!$B$4+IF(B88=0,Inputs!$L$8,0)+IF(F88=0,Inputs!$L$9,0)+IF(J88=0,Inputs!$L$10,0)+IF(N88=0,Inputs!$L$11,0)+IF(R88=0,Inputs!$L$12,0)+IF(V88=0,Inputs!$L$13,0)</f>
        <v>970</v>
      </c>
      <c r="AA88" s="32" t="n">
        <f aca="false">Z88-MIN(Z88,MAX(B88+C88-(IF(B88&gt;0,MIN(Inputs!$L$8,B88+C88),0)),0))</f>
        <v>970</v>
      </c>
      <c r="AB88" s="32" t="n">
        <f aca="false">AA88-MIN(AA88,MAX(F88+G88-(IF(F88&gt;0,MIN(Inputs!$L$9,F88+G88),0)),0))</f>
        <v>970</v>
      </c>
      <c r="AC88" s="32" t="n">
        <f aca="false">AB88-MIN(AB88,MAX(J88+K88-(IF(J88&gt;0,MIN(Inputs!$L$10,J88+K88),0)),0))</f>
        <v>970</v>
      </c>
      <c r="AD88" s="32" t="n">
        <f aca="false">AC88-MIN(AC88,MAX(N88+O88-(IF(N88&gt;0,MIN(Inputs!$L$11,N88+O88),0)),0))</f>
        <v>970</v>
      </c>
      <c r="AE88" s="32" t="n">
        <f aca="false">AD88-MIN(AD88,MAX(R88+S88-(IF(R88&gt;0,MIN(Inputs!$L$12,R88+S88),0)),0))</f>
        <v>970</v>
      </c>
      <c r="AF88" s="32" t="n">
        <f aca="false">AE88-MIN(AE88,MAX(V88+W88-(IF(V88&gt;0,MIN(Inputs!$L$13,V88+W88),0)),0))</f>
        <v>970</v>
      </c>
      <c r="AG88" s="31" t="n">
        <f aca="false">(B88+C88-E88)+(F88+G88-I88)+(J88+K88-M88)+(N88+O88-Q88)+(R88+S88-U88)+(V88+W88-Y88)</f>
        <v>0</v>
      </c>
      <c r="AH88" s="31" t="n">
        <f aca="false">E88+I88+M88+Q88+U88+Y88</f>
        <v>0</v>
      </c>
      <c r="AI88" s="31" t="n">
        <f aca="false">C88+G88+K88+O88+S88+W88</f>
        <v>0</v>
      </c>
    </row>
    <row r="89" customFormat="false" ht="15" hidden="false" customHeight="false" outlineLevel="0" collapsed="false">
      <c r="A89" s="29" t="n">
        <v>85</v>
      </c>
      <c r="B89" s="30" t="n">
        <f aca="false">E88</f>
        <v>0</v>
      </c>
      <c r="C89" s="30" t="n">
        <f aca="false">B89*Inputs!$K$8/12</f>
        <v>0</v>
      </c>
      <c r="D89" s="30" t="n">
        <f aca="false">IF(B89&gt;0,MIN(Inputs!$L$8,B89+C89),0)+MIN(Z89,MAX(B89+C89-(IF(B89&gt;0,MIN(Inputs!$L$8,B89+C89),0)),0))</f>
        <v>0</v>
      </c>
      <c r="E89" s="31" t="n">
        <f aca="false">MAX(B89+C89-D89,0)</f>
        <v>0</v>
      </c>
      <c r="F89" s="30" t="n">
        <f aca="false">I88</f>
        <v>0</v>
      </c>
      <c r="G89" s="30" t="n">
        <f aca="false">F89*Inputs!$K$9/12</f>
        <v>0</v>
      </c>
      <c r="H89" s="30" t="n">
        <f aca="false">IF(F89&gt;0,MIN(Inputs!$L$9,F89+G89),0)+MIN(AA89,MAX(F89+G89-(IF(F89&gt;0,MIN(Inputs!$L$9,F89+G89),0)),0))</f>
        <v>0</v>
      </c>
      <c r="I89" s="31" t="n">
        <f aca="false">MAX(F89+G89-H89,0)</f>
        <v>0</v>
      </c>
      <c r="J89" s="30" t="n">
        <f aca="false">M88</f>
        <v>0</v>
      </c>
      <c r="K89" s="30" t="n">
        <f aca="false">J89*Inputs!$K$10/12</f>
        <v>0</v>
      </c>
      <c r="L89" s="30" t="n">
        <f aca="false">IF(J89&gt;0,MIN(Inputs!$L$10,J89+K89),0)+MIN(AB89,MAX(J89+K89-(IF(J89&gt;0,MIN(Inputs!$L$10,J89+K89),0)),0))</f>
        <v>0</v>
      </c>
      <c r="M89" s="31" t="n">
        <f aca="false">MAX(J89+K89-L89,0)</f>
        <v>0</v>
      </c>
      <c r="N89" s="30" t="n">
        <f aca="false">Q88</f>
        <v>0</v>
      </c>
      <c r="O89" s="30" t="n">
        <f aca="false">N89*Inputs!$K$11/12</f>
        <v>0</v>
      </c>
      <c r="P89" s="30" t="n">
        <f aca="false">IF(N89&gt;0,MIN(Inputs!$L$11,N89+O89),0)+MIN(AC89,MAX(N89+O89-(IF(N89&gt;0,MIN(Inputs!$L$11,N89+O89),0)),0))</f>
        <v>0</v>
      </c>
      <c r="Q89" s="31" t="n">
        <f aca="false">MAX(N89+O89-P89,0)</f>
        <v>0</v>
      </c>
      <c r="R89" s="30" t="n">
        <f aca="false">U88</f>
        <v>0</v>
      </c>
      <c r="S89" s="30" t="n">
        <f aca="false">R89*Inputs!$K$12/12</f>
        <v>0</v>
      </c>
      <c r="T89" s="30" t="n">
        <f aca="false">IF(R89&gt;0,MIN(Inputs!$L$12,R89+S89),0)+MIN(AD89,MAX(R89+S89-(IF(R89&gt;0,MIN(Inputs!$L$12,R89+S89),0)),0))</f>
        <v>0</v>
      </c>
      <c r="U89" s="31" t="n">
        <f aca="false">MAX(R89+S89-T89,0)</f>
        <v>0</v>
      </c>
      <c r="V89" s="30" t="n">
        <f aca="false">Y88</f>
        <v>0</v>
      </c>
      <c r="W89" s="30" t="n">
        <f aca="false">V89*Inputs!$K$13/12</f>
        <v>0</v>
      </c>
      <c r="X89" s="30" t="n">
        <f aca="false">IF(V89&gt;0,MIN(Inputs!$L$13,V89+W89),0)+MIN(AE89,MAX(V89+W89-(IF(V89&gt;0,MIN(Inputs!$L$13,V89+W89),0)),0))</f>
        <v>0</v>
      </c>
      <c r="Y89" s="31" t="n">
        <f aca="false">MAX(V89+W89-X89,0)</f>
        <v>0</v>
      </c>
      <c r="Z89" s="32" t="n">
        <f aca="false">Inputs!$B$4+IF(B89=0,Inputs!$L$8,0)+IF(F89=0,Inputs!$L$9,0)+IF(J89=0,Inputs!$L$10,0)+IF(N89=0,Inputs!$L$11,0)+IF(R89=0,Inputs!$L$12,0)+IF(V89=0,Inputs!$L$13,0)</f>
        <v>970</v>
      </c>
      <c r="AA89" s="32" t="n">
        <f aca="false">Z89-MIN(Z89,MAX(B89+C89-(IF(B89&gt;0,MIN(Inputs!$L$8,B89+C89),0)),0))</f>
        <v>970</v>
      </c>
      <c r="AB89" s="32" t="n">
        <f aca="false">AA89-MIN(AA89,MAX(F89+G89-(IF(F89&gt;0,MIN(Inputs!$L$9,F89+G89),0)),0))</f>
        <v>970</v>
      </c>
      <c r="AC89" s="32" t="n">
        <f aca="false">AB89-MIN(AB89,MAX(J89+K89-(IF(J89&gt;0,MIN(Inputs!$L$10,J89+K89),0)),0))</f>
        <v>970</v>
      </c>
      <c r="AD89" s="32" t="n">
        <f aca="false">AC89-MIN(AC89,MAX(N89+O89-(IF(N89&gt;0,MIN(Inputs!$L$11,N89+O89),0)),0))</f>
        <v>970</v>
      </c>
      <c r="AE89" s="32" t="n">
        <f aca="false">AD89-MIN(AD89,MAX(R89+S89-(IF(R89&gt;0,MIN(Inputs!$L$12,R89+S89),0)),0))</f>
        <v>970</v>
      </c>
      <c r="AF89" s="32" t="n">
        <f aca="false">AE89-MIN(AE89,MAX(V89+W89-(IF(V89&gt;0,MIN(Inputs!$L$13,V89+W89),0)),0))</f>
        <v>970</v>
      </c>
      <c r="AG89" s="31" t="n">
        <f aca="false">(B89+C89-E89)+(F89+G89-I89)+(J89+K89-M89)+(N89+O89-Q89)+(R89+S89-U89)+(V89+W89-Y89)</f>
        <v>0</v>
      </c>
      <c r="AH89" s="31" t="n">
        <f aca="false">E89+I89+M89+Q89+U89+Y89</f>
        <v>0</v>
      </c>
      <c r="AI89" s="31" t="n">
        <f aca="false">C89+G89+K89+O89+S89+W89</f>
        <v>0</v>
      </c>
    </row>
    <row r="90" customFormat="false" ht="15" hidden="false" customHeight="false" outlineLevel="0" collapsed="false">
      <c r="A90" s="29" t="n">
        <v>86</v>
      </c>
      <c r="B90" s="30" t="n">
        <f aca="false">E89</f>
        <v>0</v>
      </c>
      <c r="C90" s="30" t="n">
        <f aca="false">B90*Inputs!$K$8/12</f>
        <v>0</v>
      </c>
      <c r="D90" s="30" t="n">
        <f aca="false">IF(B90&gt;0,MIN(Inputs!$L$8,B90+C90),0)+MIN(Z90,MAX(B90+C90-(IF(B90&gt;0,MIN(Inputs!$L$8,B90+C90),0)),0))</f>
        <v>0</v>
      </c>
      <c r="E90" s="31" t="n">
        <f aca="false">MAX(B90+C90-D90,0)</f>
        <v>0</v>
      </c>
      <c r="F90" s="30" t="n">
        <f aca="false">I89</f>
        <v>0</v>
      </c>
      <c r="G90" s="30" t="n">
        <f aca="false">F90*Inputs!$K$9/12</f>
        <v>0</v>
      </c>
      <c r="H90" s="30" t="n">
        <f aca="false">IF(F90&gt;0,MIN(Inputs!$L$9,F90+G90),0)+MIN(AA90,MAX(F90+G90-(IF(F90&gt;0,MIN(Inputs!$L$9,F90+G90),0)),0))</f>
        <v>0</v>
      </c>
      <c r="I90" s="31" t="n">
        <f aca="false">MAX(F90+G90-H90,0)</f>
        <v>0</v>
      </c>
      <c r="J90" s="30" t="n">
        <f aca="false">M89</f>
        <v>0</v>
      </c>
      <c r="K90" s="30" t="n">
        <f aca="false">J90*Inputs!$K$10/12</f>
        <v>0</v>
      </c>
      <c r="L90" s="30" t="n">
        <f aca="false">IF(J90&gt;0,MIN(Inputs!$L$10,J90+K90),0)+MIN(AB90,MAX(J90+K90-(IF(J90&gt;0,MIN(Inputs!$L$10,J90+K90),0)),0))</f>
        <v>0</v>
      </c>
      <c r="M90" s="31" t="n">
        <f aca="false">MAX(J90+K90-L90,0)</f>
        <v>0</v>
      </c>
      <c r="N90" s="30" t="n">
        <f aca="false">Q89</f>
        <v>0</v>
      </c>
      <c r="O90" s="30" t="n">
        <f aca="false">N90*Inputs!$K$11/12</f>
        <v>0</v>
      </c>
      <c r="P90" s="30" t="n">
        <f aca="false">IF(N90&gt;0,MIN(Inputs!$L$11,N90+O90),0)+MIN(AC90,MAX(N90+O90-(IF(N90&gt;0,MIN(Inputs!$L$11,N90+O90),0)),0))</f>
        <v>0</v>
      </c>
      <c r="Q90" s="31" t="n">
        <f aca="false">MAX(N90+O90-P90,0)</f>
        <v>0</v>
      </c>
      <c r="R90" s="30" t="n">
        <f aca="false">U89</f>
        <v>0</v>
      </c>
      <c r="S90" s="30" t="n">
        <f aca="false">R90*Inputs!$K$12/12</f>
        <v>0</v>
      </c>
      <c r="T90" s="30" t="n">
        <f aca="false">IF(R90&gt;0,MIN(Inputs!$L$12,R90+S90),0)+MIN(AD90,MAX(R90+S90-(IF(R90&gt;0,MIN(Inputs!$L$12,R90+S90),0)),0))</f>
        <v>0</v>
      </c>
      <c r="U90" s="31" t="n">
        <f aca="false">MAX(R90+S90-T90,0)</f>
        <v>0</v>
      </c>
      <c r="V90" s="30" t="n">
        <f aca="false">Y89</f>
        <v>0</v>
      </c>
      <c r="W90" s="30" t="n">
        <f aca="false">V90*Inputs!$K$13/12</f>
        <v>0</v>
      </c>
      <c r="X90" s="30" t="n">
        <f aca="false">IF(V90&gt;0,MIN(Inputs!$L$13,V90+W90),0)+MIN(AE90,MAX(V90+W90-(IF(V90&gt;0,MIN(Inputs!$L$13,V90+W90),0)),0))</f>
        <v>0</v>
      </c>
      <c r="Y90" s="31" t="n">
        <f aca="false">MAX(V90+W90-X90,0)</f>
        <v>0</v>
      </c>
      <c r="Z90" s="32" t="n">
        <f aca="false">Inputs!$B$4+IF(B90=0,Inputs!$L$8,0)+IF(F90=0,Inputs!$L$9,0)+IF(J90=0,Inputs!$L$10,0)+IF(N90=0,Inputs!$L$11,0)+IF(R90=0,Inputs!$L$12,0)+IF(V90=0,Inputs!$L$13,0)</f>
        <v>970</v>
      </c>
      <c r="AA90" s="32" t="n">
        <f aca="false">Z90-MIN(Z90,MAX(B90+C90-(IF(B90&gt;0,MIN(Inputs!$L$8,B90+C90),0)),0))</f>
        <v>970</v>
      </c>
      <c r="AB90" s="32" t="n">
        <f aca="false">AA90-MIN(AA90,MAX(F90+G90-(IF(F90&gt;0,MIN(Inputs!$L$9,F90+G90),0)),0))</f>
        <v>970</v>
      </c>
      <c r="AC90" s="32" t="n">
        <f aca="false">AB90-MIN(AB90,MAX(J90+K90-(IF(J90&gt;0,MIN(Inputs!$L$10,J90+K90),0)),0))</f>
        <v>970</v>
      </c>
      <c r="AD90" s="32" t="n">
        <f aca="false">AC90-MIN(AC90,MAX(N90+O90-(IF(N90&gt;0,MIN(Inputs!$L$11,N90+O90),0)),0))</f>
        <v>970</v>
      </c>
      <c r="AE90" s="32" t="n">
        <f aca="false">AD90-MIN(AD90,MAX(R90+S90-(IF(R90&gt;0,MIN(Inputs!$L$12,R90+S90),0)),0))</f>
        <v>970</v>
      </c>
      <c r="AF90" s="32" t="n">
        <f aca="false">AE90-MIN(AE90,MAX(V90+W90-(IF(V90&gt;0,MIN(Inputs!$L$13,V90+W90),0)),0))</f>
        <v>970</v>
      </c>
      <c r="AG90" s="31" t="n">
        <f aca="false">(B90+C90-E90)+(F90+G90-I90)+(J90+K90-M90)+(N90+O90-Q90)+(R90+S90-U90)+(V90+W90-Y90)</f>
        <v>0</v>
      </c>
      <c r="AH90" s="31" t="n">
        <f aca="false">E90+I90+M90+Q90+U90+Y90</f>
        <v>0</v>
      </c>
      <c r="AI90" s="31" t="n">
        <f aca="false">C90+G90+K90+O90+S90+W90</f>
        <v>0</v>
      </c>
    </row>
    <row r="91" customFormat="false" ht="15" hidden="false" customHeight="false" outlineLevel="0" collapsed="false">
      <c r="A91" s="29" t="n">
        <v>87</v>
      </c>
      <c r="B91" s="30" t="n">
        <f aca="false">E90</f>
        <v>0</v>
      </c>
      <c r="C91" s="30" t="n">
        <f aca="false">B91*Inputs!$K$8/12</f>
        <v>0</v>
      </c>
      <c r="D91" s="30" t="n">
        <f aca="false">IF(B91&gt;0,MIN(Inputs!$L$8,B91+C91),0)+MIN(Z91,MAX(B91+C91-(IF(B91&gt;0,MIN(Inputs!$L$8,B91+C91),0)),0))</f>
        <v>0</v>
      </c>
      <c r="E91" s="31" t="n">
        <f aca="false">MAX(B91+C91-D91,0)</f>
        <v>0</v>
      </c>
      <c r="F91" s="30" t="n">
        <f aca="false">I90</f>
        <v>0</v>
      </c>
      <c r="G91" s="30" t="n">
        <f aca="false">F91*Inputs!$K$9/12</f>
        <v>0</v>
      </c>
      <c r="H91" s="30" t="n">
        <f aca="false">IF(F91&gt;0,MIN(Inputs!$L$9,F91+G91),0)+MIN(AA91,MAX(F91+G91-(IF(F91&gt;0,MIN(Inputs!$L$9,F91+G91),0)),0))</f>
        <v>0</v>
      </c>
      <c r="I91" s="31" t="n">
        <f aca="false">MAX(F91+G91-H91,0)</f>
        <v>0</v>
      </c>
      <c r="J91" s="30" t="n">
        <f aca="false">M90</f>
        <v>0</v>
      </c>
      <c r="K91" s="30" t="n">
        <f aca="false">J91*Inputs!$K$10/12</f>
        <v>0</v>
      </c>
      <c r="L91" s="30" t="n">
        <f aca="false">IF(J91&gt;0,MIN(Inputs!$L$10,J91+K91),0)+MIN(AB91,MAX(J91+K91-(IF(J91&gt;0,MIN(Inputs!$L$10,J91+K91),0)),0))</f>
        <v>0</v>
      </c>
      <c r="M91" s="31" t="n">
        <f aca="false">MAX(J91+K91-L91,0)</f>
        <v>0</v>
      </c>
      <c r="N91" s="30" t="n">
        <f aca="false">Q90</f>
        <v>0</v>
      </c>
      <c r="O91" s="30" t="n">
        <f aca="false">N91*Inputs!$K$11/12</f>
        <v>0</v>
      </c>
      <c r="P91" s="30" t="n">
        <f aca="false">IF(N91&gt;0,MIN(Inputs!$L$11,N91+O91),0)+MIN(AC91,MAX(N91+O91-(IF(N91&gt;0,MIN(Inputs!$L$11,N91+O91),0)),0))</f>
        <v>0</v>
      </c>
      <c r="Q91" s="31" t="n">
        <f aca="false">MAX(N91+O91-P91,0)</f>
        <v>0</v>
      </c>
      <c r="R91" s="30" t="n">
        <f aca="false">U90</f>
        <v>0</v>
      </c>
      <c r="S91" s="30" t="n">
        <f aca="false">R91*Inputs!$K$12/12</f>
        <v>0</v>
      </c>
      <c r="T91" s="30" t="n">
        <f aca="false">IF(R91&gt;0,MIN(Inputs!$L$12,R91+S91),0)+MIN(AD91,MAX(R91+S91-(IF(R91&gt;0,MIN(Inputs!$L$12,R91+S91),0)),0))</f>
        <v>0</v>
      </c>
      <c r="U91" s="31" t="n">
        <f aca="false">MAX(R91+S91-T91,0)</f>
        <v>0</v>
      </c>
      <c r="V91" s="30" t="n">
        <f aca="false">Y90</f>
        <v>0</v>
      </c>
      <c r="W91" s="30" t="n">
        <f aca="false">V91*Inputs!$K$13/12</f>
        <v>0</v>
      </c>
      <c r="X91" s="30" t="n">
        <f aca="false">IF(V91&gt;0,MIN(Inputs!$L$13,V91+W91),0)+MIN(AE91,MAX(V91+W91-(IF(V91&gt;0,MIN(Inputs!$L$13,V91+W91),0)),0))</f>
        <v>0</v>
      </c>
      <c r="Y91" s="31" t="n">
        <f aca="false">MAX(V91+W91-X91,0)</f>
        <v>0</v>
      </c>
      <c r="Z91" s="32" t="n">
        <f aca="false">Inputs!$B$4+IF(B91=0,Inputs!$L$8,0)+IF(F91=0,Inputs!$L$9,0)+IF(J91=0,Inputs!$L$10,0)+IF(N91=0,Inputs!$L$11,0)+IF(R91=0,Inputs!$L$12,0)+IF(V91=0,Inputs!$L$13,0)</f>
        <v>970</v>
      </c>
      <c r="AA91" s="32" t="n">
        <f aca="false">Z91-MIN(Z91,MAX(B91+C91-(IF(B91&gt;0,MIN(Inputs!$L$8,B91+C91),0)),0))</f>
        <v>970</v>
      </c>
      <c r="AB91" s="32" t="n">
        <f aca="false">AA91-MIN(AA91,MAX(F91+G91-(IF(F91&gt;0,MIN(Inputs!$L$9,F91+G91),0)),0))</f>
        <v>970</v>
      </c>
      <c r="AC91" s="32" t="n">
        <f aca="false">AB91-MIN(AB91,MAX(J91+K91-(IF(J91&gt;0,MIN(Inputs!$L$10,J91+K91),0)),0))</f>
        <v>970</v>
      </c>
      <c r="AD91" s="32" t="n">
        <f aca="false">AC91-MIN(AC91,MAX(N91+O91-(IF(N91&gt;0,MIN(Inputs!$L$11,N91+O91),0)),0))</f>
        <v>970</v>
      </c>
      <c r="AE91" s="32" t="n">
        <f aca="false">AD91-MIN(AD91,MAX(R91+S91-(IF(R91&gt;0,MIN(Inputs!$L$12,R91+S91),0)),0))</f>
        <v>970</v>
      </c>
      <c r="AF91" s="32" t="n">
        <f aca="false">AE91-MIN(AE91,MAX(V91+W91-(IF(V91&gt;0,MIN(Inputs!$L$13,V91+W91),0)),0))</f>
        <v>970</v>
      </c>
      <c r="AG91" s="31" t="n">
        <f aca="false">(B91+C91-E91)+(F91+G91-I91)+(J91+K91-M91)+(N91+O91-Q91)+(R91+S91-U91)+(V91+W91-Y91)</f>
        <v>0</v>
      </c>
      <c r="AH91" s="31" t="n">
        <f aca="false">E91+I91+M91+Q91+U91+Y91</f>
        <v>0</v>
      </c>
      <c r="AI91" s="31" t="n">
        <f aca="false">C91+G91+K91+O91+S91+W91</f>
        <v>0</v>
      </c>
    </row>
    <row r="92" customFormat="false" ht="15" hidden="false" customHeight="false" outlineLevel="0" collapsed="false">
      <c r="A92" s="29" t="n">
        <v>88</v>
      </c>
      <c r="B92" s="30" t="n">
        <f aca="false">E91</f>
        <v>0</v>
      </c>
      <c r="C92" s="30" t="n">
        <f aca="false">B92*Inputs!$K$8/12</f>
        <v>0</v>
      </c>
      <c r="D92" s="30" t="n">
        <f aca="false">IF(B92&gt;0,MIN(Inputs!$L$8,B92+C92),0)+MIN(Z92,MAX(B92+C92-(IF(B92&gt;0,MIN(Inputs!$L$8,B92+C92),0)),0))</f>
        <v>0</v>
      </c>
      <c r="E92" s="31" t="n">
        <f aca="false">MAX(B92+C92-D92,0)</f>
        <v>0</v>
      </c>
      <c r="F92" s="30" t="n">
        <f aca="false">I91</f>
        <v>0</v>
      </c>
      <c r="G92" s="30" t="n">
        <f aca="false">F92*Inputs!$K$9/12</f>
        <v>0</v>
      </c>
      <c r="H92" s="30" t="n">
        <f aca="false">IF(F92&gt;0,MIN(Inputs!$L$9,F92+G92),0)+MIN(AA92,MAX(F92+G92-(IF(F92&gt;0,MIN(Inputs!$L$9,F92+G92),0)),0))</f>
        <v>0</v>
      </c>
      <c r="I92" s="31" t="n">
        <f aca="false">MAX(F92+G92-H92,0)</f>
        <v>0</v>
      </c>
      <c r="J92" s="30" t="n">
        <f aca="false">M91</f>
        <v>0</v>
      </c>
      <c r="K92" s="30" t="n">
        <f aca="false">J92*Inputs!$K$10/12</f>
        <v>0</v>
      </c>
      <c r="L92" s="30" t="n">
        <f aca="false">IF(J92&gt;0,MIN(Inputs!$L$10,J92+K92),0)+MIN(AB92,MAX(J92+K92-(IF(J92&gt;0,MIN(Inputs!$L$10,J92+K92),0)),0))</f>
        <v>0</v>
      </c>
      <c r="M92" s="31" t="n">
        <f aca="false">MAX(J92+K92-L92,0)</f>
        <v>0</v>
      </c>
      <c r="N92" s="30" t="n">
        <f aca="false">Q91</f>
        <v>0</v>
      </c>
      <c r="O92" s="30" t="n">
        <f aca="false">N92*Inputs!$K$11/12</f>
        <v>0</v>
      </c>
      <c r="P92" s="30" t="n">
        <f aca="false">IF(N92&gt;0,MIN(Inputs!$L$11,N92+O92),0)+MIN(AC92,MAX(N92+O92-(IF(N92&gt;0,MIN(Inputs!$L$11,N92+O92),0)),0))</f>
        <v>0</v>
      </c>
      <c r="Q92" s="31" t="n">
        <f aca="false">MAX(N92+O92-P92,0)</f>
        <v>0</v>
      </c>
      <c r="R92" s="30" t="n">
        <f aca="false">U91</f>
        <v>0</v>
      </c>
      <c r="S92" s="30" t="n">
        <f aca="false">R92*Inputs!$K$12/12</f>
        <v>0</v>
      </c>
      <c r="T92" s="30" t="n">
        <f aca="false">IF(R92&gt;0,MIN(Inputs!$L$12,R92+S92),0)+MIN(AD92,MAX(R92+S92-(IF(R92&gt;0,MIN(Inputs!$L$12,R92+S92),0)),0))</f>
        <v>0</v>
      </c>
      <c r="U92" s="31" t="n">
        <f aca="false">MAX(R92+S92-T92,0)</f>
        <v>0</v>
      </c>
      <c r="V92" s="30" t="n">
        <f aca="false">Y91</f>
        <v>0</v>
      </c>
      <c r="W92" s="30" t="n">
        <f aca="false">V92*Inputs!$K$13/12</f>
        <v>0</v>
      </c>
      <c r="X92" s="30" t="n">
        <f aca="false">IF(V92&gt;0,MIN(Inputs!$L$13,V92+W92),0)+MIN(AE92,MAX(V92+W92-(IF(V92&gt;0,MIN(Inputs!$L$13,V92+W92),0)),0))</f>
        <v>0</v>
      </c>
      <c r="Y92" s="31" t="n">
        <f aca="false">MAX(V92+W92-X92,0)</f>
        <v>0</v>
      </c>
      <c r="Z92" s="32" t="n">
        <f aca="false">Inputs!$B$4+IF(B92=0,Inputs!$L$8,0)+IF(F92=0,Inputs!$L$9,0)+IF(J92=0,Inputs!$L$10,0)+IF(N92=0,Inputs!$L$11,0)+IF(R92=0,Inputs!$L$12,0)+IF(V92=0,Inputs!$L$13,0)</f>
        <v>970</v>
      </c>
      <c r="AA92" s="32" t="n">
        <f aca="false">Z92-MIN(Z92,MAX(B92+C92-(IF(B92&gt;0,MIN(Inputs!$L$8,B92+C92),0)),0))</f>
        <v>970</v>
      </c>
      <c r="AB92" s="32" t="n">
        <f aca="false">AA92-MIN(AA92,MAX(F92+G92-(IF(F92&gt;0,MIN(Inputs!$L$9,F92+G92),0)),0))</f>
        <v>970</v>
      </c>
      <c r="AC92" s="32" t="n">
        <f aca="false">AB92-MIN(AB92,MAX(J92+K92-(IF(J92&gt;0,MIN(Inputs!$L$10,J92+K92),0)),0))</f>
        <v>970</v>
      </c>
      <c r="AD92" s="32" t="n">
        <f aca="false">AC92-MIN(AC92,MAX(N92+O92-(IF(N92&gt;0,MIN(Inputs!$L$11,N92+O92),0)),0))</f>
        <v>970</v>
      </c>
      <c r="AE92" s="32" t="n">
        <f aca="false">AD92-MIN(AD92,MAX(R92+S92-(IF(R92&gt;0,MIN(Inputs!$L$12,R92+S92),0)),0))</f>
        <v>970</v>
      </c>
      <c r="AF92" s="32" t="n">
        <f aca="false">AE92-MIN(AE92,MAX(V92+W92-(IF(V92&gt;0,MIN(Inputs!$L$13,V92+W92),0)),0))</f>
        <v>970</v>
      </c>
      <c r="AG92" s="31" t="n">
        <f aca="false">(B92+C92-E92)+(F92+G92-I92)+(J92+K92-M92)+(N92+O92-Q92)+(R92+S92-U92)+(V92+W92-Y92)</f>
        <v>0</v>
      </c>
      <c r="AH92" s="31" t="n">
        <f aca="false">E92+I92+M92+Q92+U92+Y92</f>
        <v>0</v>
      </c>
      <c r="AI92" s="31" t="n">
        <f aca="false">C92+G92+K92+O92+S92+W92</f>
        <v>0</v>
      </c>
    </row>
    <row r="93" customFormat="false" ht="15" hidden="false" customHeight="false" outlineLevel="0" collapsed="false">
      <c r="A93" s="29" t="n">
        <v>89</v>
      </c>
      <c r="B93" s="30" t="n">
        <f aca="false">E92</f>
        <v>0</v>
      </c>
      <c r="C93" s="30" t="n">
        <f aca="false">B93*Inputs!$K$8/12</f>
        <v>0</v>
      </c>
      <c r="D93" s="30" t="n">
        <f aca="false">IF(B93&gt;0,MIN(Inputs!$L$8,B93+C93),0)+MIN(Z93,MAX(B93+C93-(IF(B93&gt;0,MIN(Inputs!$L$8,B93+C93),0)),0))</f>
        <v>0</v>
      </c>
      <c r="E93" s="31" t="n">
        <f aca="false">MAX(B93+C93-D93,0)</f>
        <v>0</v>
      </c>
      <c r="F93" s="30" t="n">
        <f aca="false">I92</f>
        <v>0</v>
      </c>
      <c r="G93" s="30" t="n">
        <f aca="false">F93*Inputs!$K$9/12</f>
        <v>0</v>
      </c>
      <c r="H93" s="30" t="n">
        <f aca="false">IF(F93&gt;0,MIN(Inputs!$L$9,F93+G93),0)+MIN(AA93,MAX(F93+G93-(IF(F93&gt;0,MIN(Inputs!$L$9,F93+G93),0)),0))</f>
        <v>0</v>
      </c>
      <c r="I93" s="31" t="n">
        <f aca="false">MAX(F93+G93-H93,0)</f>
        <v>0</v>
      </c>
      <c r="J93" s="30" t="n">
        <f aca="false">M92</f>
        <v>0</v>
      </c>
      <c r="K93" s="30" t="n">
        <f aca="false">J93*Inputs!$K$10/12</f>
        <v>0</v>
      </c>
      <c r="L93" s="30" t="n">
        <f aca="false">IF(J93&gt;0,MIN(Inputs!$L$10,J93+K93),0)+MIN(AB93,MAX(J93+K93-(IF(J93&gt;0,MIN(Inputs!$L$10,J93+K93),0)),0))</f>
        <v>0</v>
      </c>
      <c r="M93" s="31" t="n">
        <f aca="false">MAX(J93+K93-L93,0)</f>
        <v>0</v>
      </c>
      <c r="N93" s="30" t="n">
        <f aca="false">Q92</f>
        <v>0</v>
      </c>
      <c r="O93" s="30" t="n">
        <f aca="false">N93*Inputs!$K$11/12</f>
        <v>0</v>
      </c>
      <c r="P93" s="30" t="n">
        <f aca="false">IF(N93&gt;0,MIN(Inputs!$L$11,N93+O93),0)+MIN(AC93,MAX(N93+O93-(IF(N93&gt;0,MIN(Inputs!$L$11,N93+O93),0)),0))</f>
        <v>0</v>
      </c>
      <c r="Q93" s="31" t="n">
        <f aca="false">MAX(N93+O93-P93,0)</f>
        <v>0</v>
      </c>
      <c r="R93" s="30" t="n">
        <f aca="false">U92</f>
        <v>0</v>
      </c>
      <c r="S93" s="30" t="n">
        <f aca="false">R93*Inputs!$K$12/12</f>
        <v>0</v>
      </c>
      <c r="T93" s="30" t="n">
        <f aca="false">IF(R93&gt;0,MIN(Inputs!$L$12,R93+S93),0)+MIN(AD93,MAX(R93+S93-(IF(R93&gt;0,MIN(Inputs!$L$12,R93+S93),0)),0))</f>
        <v>0</v>
      </c>
      <c r="U93" s="31" t="n">
        <f aca="false">MAX(R93+S93-T93,0)</f>
        <v>0</v>
      </c>
      <c r="V93" s="30" t="n">
        <f aca="false">Y92</f>
        <v>0</v>
      </c>
      <c r="W93" s="30" t="n">
        <f aca="false">V93*Inputs!$K$13/12</f>
        <v>0</v>
      </c>
      <c r="X93" s="30" t="n">
        <f aca="false">IF(V93&gt;0,MIN(Inputs!$L$13,V93+W93),0)+MIN(AE93,MAX(V93+W93-(IF(V93&gt;0,MIN(Inputs!$L$13,V93+W93),0)),0))</f>
        <v>0</v>
      </c>
      <c r="Y93" s="31" t="n">
        <f aca="false">MAX(V93+W93-X93,0)</f>
        <v>0</v>
      </c>
      <c r="Z93" s="32" t="n">
        <f aca="false">Inputs!$B$4+IF(B93=0,Inputs!$L$8,0)+IF(F93=0,Inputs!$L$9,0)+IF(J93=0,Inputs!$L$10,0)+IF(N93=0,Inputs!$L$11,0)+IF(R93=0,Inputs!$L$12,0)+IF(V93=0,Inputs!$L$13,0)</f>
        <v>970</v>
      </c>
      <c r="AA93" s="32" t="n">
        <f aca="false">Z93-MIN(Z93,MAX(B93+C93-(IF(B93&gt;0,MIN(Inputs!$L$8,B93+C93),0)),0))</f>
        <v>970</v>
      </c>
      <c r="AB93" s="32" t="n">
        <f aca="false">AA93-MIN(AA93,MAX(F93+G93-(IF(F93&gt;0,MIN(Inputs!$L$9,F93+G93),0)),0))</f>
        <v>970</v>
      </c>
      <c r="AC93" s="32" t="n">
        <f aca="false">AB93-MIN(AB93,MAX(J93+K93-(IF(J93&gt;0,MIN(Inputs!$L$10,J93+K93),0)),0))</f>
        <v>970</v>
      </c>
      <c r="AD93" s="32" t="n">
        <f aca="false">AC93-MIN(AC93,MAX(N93+O93-(IF(N93&gt;0,MIN(Inputs!$L$11,N93+O93),0)),0))</f>
        <v>970</v>
      </c>
      <c r="AE93" s="32" t="n">
        <f aca="false">AD93-MIN(AD93,MAX(R93+S93-(IF(R93&gt;0,MIN(Inputs!$L$12,R93+S93),0)),0))</f>
        <v>970</v>
      </c>
      <c r="AF93" s="32" t="n">
        <f aca="false">AE93-MIN(AE93,MAX(V93+W93-(IF(V93&gt;0,MIN(Inputs!$L$13,V93+W93),0)),0))</f>
        <v>970</v>
      </c>
      <c r="AG93" s="31" t="n">
        <f aca="false">(B93+C93-E93)+(F93+G93-I93)+(J93+K93-M93)+(N93+O93-Q93)+(R93+S93-U93)+(V93+W93-Y93)</f>
        <v>0</v>
      </c>
      <c r="AH93" s="31" t="n">
        <f aca="false">E93+I93+M93+Q93+U93+Y93</f>
        <v>0</v>
      </c>
      <c r="AI93" s="31" t="n">
        <f aca="false">C93+G93+K93+O93+S93+W93</f>
        <v>0</v>
      </c>
    </row>
    <row r="94" customFormat="false" ht="15" hidden="false" customHeight="false" outlineLevel="0" collapsed="false">
      <c r="A94" s="29" t="n">
        <v>90</v>
      </c>
      <c r="B94" s="30" t="n">
        <f aca="false">E93</f>
        <v>0</v>
      </c>
      <c r="C94" s="30" t="n">
        <f aca="false">B94*Inputs!$K$8/12</f>
        <v>0</v>
      </c>
      <c r="D94" s="30" t="n">
        <f aca="false">IF(B94&gt;0,MIN(Inputs!$L$8,B94+C94),0)+MIN(Z94,MAX(B94+C94-(IF(B94&gt;0,MIN(Inputs!$L$8,B94+C94),0)),0))</f>
        <v>0</v>
      </c>
      <c r="E94" s="31" t="n">
        <f aca="false">MAX(B94+C94-D94,0)</f>
        <v>0</v>
      </c>
      <c r="F94" s="30" t="n">
        <f aca="false">I93</f>
        <v>0</v>
      </c>
      <c r="G94" s="30" t="n">
        <f aca="false">F94*Inputs!$K$9/12</f>
        <v>0</v>
      </c>
      <c r="H94" s="30" t="n">
        <f aca="false">IF(F94&gt;0,MIN(Inputs!$L$9,F94+G94),0)+MIN(AA94,MAX(F94+G94-(IF(F94&gt;0,MIN(Inputs!$L$9,F94+G94),0)),0))</f>
        <v>0</v>
      </c>
      <c r="I94" s="31" t="n">
        <f aca="false">MAX(F94+G94-H94,0)</f>
        <v>0</v>
      </c>
      <c r="J94" s="30" t="n">
        <f aca="false">M93</f>
        <v>0</v>
      </c>
      <c r="K94" s="30" t="n">
        <f aca="false">J94*Inputs!$K$10/12</f>
        <v>0</v>
      </c>
      <c r="L94" s="30" t="n">
        <f aca="false">IF(J94&gt;0,MIN(Inputs!$L$10,J94+K94),0)+MIN(AB94,MAX(J94+K94-(IF(J94&gt;0,MIN(Inputs!$L$10,J94+K94),0)),0))</f>
        <v>0</v>
      </c>
      <c r="M94" s="31" t="n">
        <f aca="false">MAX(J94+K94-L94,0)</f>
        <v>0</v>
      </c>
      <c r="N94" s="30" t="n">
        <f aca="false">Q93</f>
        <v>0</v>
      </c>
      <c r="O94" s="30" t="n">
        <f aca="false">N94*Inputs!$K$11/12</f>
        <v>0</v>
      </c>
      <c r="P94" s="30" t="n">
        <f aca="false">IF(N94&gt;0,MIN(Inputs!$L$11,N94+O94),0)+MIN(AC94,MAX(N94+O94-(IF(N94&gt;0,MIN(Inputs!$L$11,N94+O94),0)),0))</f>
        <v>0</v>
      </c>
      <c r="Q94" s="31" t="n">
        <f aca="false">MAX(N94+O94-P94,0)</f>
        <v>0</v>
      </c>
      <c r="R94" s="30" t="n">
        <f aca="false">U93</f>
        <v>0</v>
      </c>
      <c r="S94" s="30" t="n">
        <f aca="false">R94*Inputs!$K$12/12</f>
        <v>0</v>
      </c>
      <c r="T94" s="30" t="n">
        <f aca="false">IF(R94&gt;0,MIN(Inputs!$L$12,R94+S94),0)+MIN(AD94,MAX(R94+S94-(IF(R94&gt;0,MIN(Inputs!$L$12,R94+S94),0)),0))</f>
        <v>0</v>
      </c>
      <c r="U94" s="31" t="n">
        <f aca="false">MAX(R94+S94-T94,0)</f>
        <v>0</v>
      </c>
      <c r="V94" s="30" t="n">
        <f aca="false">Y93</f>
        <v>0</v>
      </c>
      <c r="W94" s="30" t="n">
        <f aca="false">V94*Inputs!$K$13/12</f>
        <v>0</v>
      </c>
      <c r="X94" s="30" t="n">
        <f aca="false">IF(V94&gt;0,MIN(Inputs!$L$13,V94+W94),0)+MIN(AE94,MAX(V94+W94-(IF(V94&gt;0,MIN(Inputs!$L$13,V94+W94),0)),0))</f>
        <v>0</v>
      </c>
      <c r="Y94" s="31" t="n">
        <f aca="false">MAX(V94+W94-X94,0)</f>
        <v>0</v>
      </c>
      <c r="Z94" s="32" t="n">
        <f aca="false">Inputs!$B$4+IF(B94=0,Inputs!$L$8,0)+IF(F94=0,Inputs!$L$9,0)+IF(J94=0,Inputs!$L$10,0)+IF(N94=0,Inputs!$L$11,0)+IF(R94=0,Inputs!$L$12,0)+IF(V94=0,Inputs!$L$13,0)</f>
        <v>970</v>
      </c>
      <c r="AA94" s="32" t="n">
        <f aca="false">Z94-MIN(Z94,MAX(B94+C94-(IF(B94&gt;0,MIN(Inputs!$L$8,B94+C94),0)),0))</f>
        <v>970</v>
      </c>
      <c r="AB94" s="32" t="n">
        <f aca="false">AA94-MIN(AA94,MAX(F94+G94-(IF(F94&gt;0,MIN(Inputs!$L$9,F94+G94),0)),0))</f>
        <v>970</v>
      </c>
      <c r="AC94" s="32" t="n">
        <f aca="false">AB94-MIN(AB94,MAX(J94+K94-(IF(J94&gt;0,MIN(Inputs!$L$10,J94+K94),0)),0))</f>
        <v>970</v>
      </c>
      <c r="AD94" s="32" t="n">
        <f aca="false">AC94-MIN(AC94,MAX(N94+O94-(IF(N94&gt;0,MIN(Inputs!$L$11,N94+O94),0)),0))</f>
        <v>970</v>
      </c>
      <c r="AE94" s="32" t="n">
        <f aca="false">AD94-MIN(AD94,MAX(R94+S94-(IF(R94&gt;0,MIN(Inputs!$L$12,R94+S94),0)),0))</f>
        <v>970</v>
      </c>
      <c r="AF94" s="32" t="n">
        <f aca="false">AE94-MIN(AE94,MAX(V94+W94-(IF(V94&gt;0,MIN(Inputs!$L$13,V94+W94),0)),0))</f>
        <v>970</v>
      </c>
      <c r="AG94" s="31" t="n">
        <f aca="false">(B94+C94-E94)+(F94+G94-I94)+(J94+K94-M94)+(N94+O94-Q94)+(R94+S94-U94)+(V94+W94-Y94)</f>
        <v>0</v>
      </c>
      <c r="AH94" s="31" t="n">
        <f aca="false">E94+I94+M94+Q94+U94+Y94</f>
        <v>0</v>
      </c>
      <c r="AI94" s="31" t="n">
        <f aca="false">C94+G94+K94+O94+S94+W94</f>
        <v>0</v>
      </c>
    </row>
    <row r="95" customFormat="false" ht="15" hidden="false" customHeight="false" outlineLevel="0" collapsed="false">
      <c r="A95" s="29" t="n">
        <v>91</v>
      </c>
      <c r="B95" s="30" t="n">
        <f aca="false">E94</f>
        <v>0</v>
      </c>
      <c r="C95" s="30" t="n">
        <f aca="false">B95*Inputs!$K$8/12</f>
        <v>0</v>
      </c>
      <c r="D95" s="30" t="n">
        <f aca="false">IF(B95&gt;0,MIN(Inputs!$L$8,B95+C95),0)+MIN(Z95,MAX(B95+C95-(IF(B95&gt;0,MIN(Inputs!$L$8,B95+C95),0)),0))</f>
        <v>0</v>
      </c>
      <c r="E95" s="31" t="n">
        <f aca="false">MAX(B95+C95-D95,0)</f>
        <v>0</v>
      </c>
      <c r="F95" s="30" t="n">
        <f aca="false">I94</f>
        <v>0</v>
      </c>
      <c r="G95" s="30" t="n">
        <f aca="false">F95*Inputs!$K$9/12</f>
        <v>0</v>
      </c>
      <c r="H95" s="30" t="n">
        <f aca="false">IF(F95&gt;0,MIN(Inputs!$L$9,F95+G95),0)+MIN(AA95,MAX(F95+G95-(IF(F95&gt;0,MIN(Inputs!$L$9,F95+G95),0)),0))</f>
        <v>0</v>
      </c>
      <c r="I95" s="31" t="n">
        <f aca="false">MAX(F95+G95-H95,0)</f>
        <v>0</v>
      </c>
      <c r="J95" s="30" t="n">
        <f aca="false">M94</f>
        <v>0</v>
      </c>
      <c r="K95" s="30" t="n">
        <f aca="false">J95*Inputs!$K$10/12</f>
        <v>0</v>
      </c>
      <c r="L95" s="30" t="n">
        <f aca="false">IF(J95&gt;0,MIN(Inputs!$L$10,J95+K95),0)+MIN(AB95,MAX(J95+K95-(IF(J95&gt;0,MIN(Inputs!$L$10,J95+K95),0)),0))</f>
        <v>0</v>
      </c>
      <c r="M95" s="31" t="n">
        <f aca="false">MAX(J95+K95-L95,0)</f>
        <v>0</v>
      </c>
      <c r="N95" s="30" t="n">
        <f aca="false">Q94</f>
        <v>0</v>
      </c>
      <c r="O95" s="30" t="n">
        <f aca="false">N95*Inputs!$K$11/12</f>
        <v>0</v>
      </c>
      <c r="P95" s="30" t="n">
        <f aca="false">IF(N95&gt;0,MIN(Inputs!$L$11,N95+O95),0)+MIN(AC95,MAX(N95+O95-(IF(N95&gt;0,MIN(Inputs!$L$11,N95+O95),0)),0))</f>
        <v>0</v>
      </c>
      <c r="Q95" s="31" t="n">
        <f aca="false">MAX(N95+O95-P95,0)</f>
        <v>0</v>
      </c>
      <c r="R95" s="30" t="n">
        <f aca="false">U94</f>
        <v>0</v>
      </c>
      <c r="S95" s="30" t="n">
        <f aca="false">R95*Inputs!$K$12/12</f>
        <v>0</v>
      </c>
      <c r="T95" s="30" t="n">
        <f aca="false">IF(R95&gt;0,MIN(Inputs!$L$12,R95+S95),0)+MIN(AD95,MAX(R95+S95-(IF(R95&gt;0,MIN(Inputs!$L$12,R95+S95),0)),0))</f>
        <v>0</v>
      </c>
      <c r="U95" s="31" t="n">
        <f aca="false">MAX(R95+S95-T95,0)</f>
        <v>0</v>
      </c>
      <c r="V95" s="30" t="n">
        <f aca="false">Y94</f>
        <v>0</v>
      </c>
      <c r="W95" s="30" t="n">
        <f aca="false">V95*Inputs!$K$13/12</f>
        <v>0</v>
      </c>
      <c r="X95" s="30" t="n">
        <f aca="false">IF(V95&gt;0,MIN(Inputs!$L$13,V95+W95),0)+MIN(AE95,MAX(V95+W95-(IF(V95&gt;0,MIN(Inputs!$L$13,V95+W95),0)),0))</f>
        <v>0</v>
      </c>
      <c r="Y95" s="31" t="n">
        <f aca="false">MAX(V95+W95-X95,0)</f>
        <v>0</v>
      </c>
      <c r="Z95" s="32" t="n">
        <f aca="false">Inputs!$B$4+IF(B95=0,Inputs!$L$8,0)+IF(F95=0,Inputs!$L$9,0)+IF(J95=0,Inputs!$L$10,0)+IF(N95=0,Inputs!$L$11,0)+IF(R95=0,Inputs!$L$12,0)+IF(V95=0,Inputs!$L$13,0)</f>
        <v>970</v>
      </c>
      <c r="AA95" s="32" t="n">
        <f aca="false">Z95-MIN(Z95,MAX(B95+C95-(IF(B95&gt;0,MIN(Inputs!$L$8,B95+C95),0)),0))</f>
        <v>970</v>
      </c>
      <c r="AB95" s="32" t="n">
        <f aca="false">AA95-MIN(AA95,MAX(F95+G95-(IF(F95&gt;0,MIN(Inputs!$L$9,F95+G95),0)),0))</f>
        <v>970</v>
      </c>
      <c r="AC95" s="32" t="n">
        <f aca="false">AB95-MIN(AB95,MAX(J95+K95-(IF(J95&gt;0,MIN(Inputs!$L$10,J95+K95),0)),0))</f>
        <v>970</v>
      </c>
      <c r="AD95" s="32" t="n">
        <f aca="false">AC95-MIN(AC95,MAX(N95+O95-(IF(N95&gt;0,MIN(Inputs!$L$11,N95+O95),0)),0))</f>
        <v>970</v>
      </c>
      <c r="AE95" s="32" t="n">
        <f aca="false">AD95-MIN(AD95,MAX(R95+S95-(IF(R95&gt;0,MIN(Inputs!$L$12,R95+S95),0)),0))</f>
        <v>970</v>
      </c>
      <c r="AF95" s="32" t="n">
        <f aca="false">AE95-MIN(AE95,MAX(V95+W95-(IF(V95&gt;0,MIN(Inputs!$L$13,V95+W95),0)),0))</f>
        <v>970</v>
      </c>
      <c r="AG95" s="31" t="n">
        <f aca="false">(B95+C95-E95)+(F95+G95-I95)+(J95+K95-M95)+(N95+O95-Q95)+(R95+S95-U95)+(V95+W95-Y95)</f>
        <v>0</v>
      </c>
      <c r="AH95" s="31" t="n">
        <f aca="false">E95+I95+M95+Q95+U95+Y95</f>
        <v>0</v>
      </c>
      <c r="AI95" s="31" t="n">
        <f aca="false">C95+G95+K95+O95+S95+W95</f>
        <v>0</v>
      </c>
    </row>
    <row r="96" customFormat="false" ht="15" hidden="false" customHeight="false" outlineLevel="0" collapsed="false">
      <c r="A96" s="29" t="n">
        <v>92</v>
      </c>
      <c r="B96" s="30" t="n">
        <f aca="false">E95</f>
        <v>0</v>
      </c>
      <c r="C96" s="30" t="n">
        <f aca="false">B96*Inputs!$K$8/12</f>
        <v>0</v>
      </c>
      <c r="D96" s="30" t="n">
        <f aca="false">IF(B96&gt;0,MIN(Inputs!$L$8,B96+C96),0)+MIN(Z96,MAX(B96+C96-(IF(B96&gt;0,MIN(Inputs!$L$8,B96+C96),0)),0))</f>
        <v>0</v>
      </c>
      <c r="E96" s="31" t="n">
        <f aca="false">MAX(B96+C96-D96,0)</f>
        <v>0</v>
      </c>
      <c r="F96" s="30" t="n">
        <f aca="false">I95</f>
        <v>0</v>
      </c>
      <c r="G96" s="30" t="n">
        <f aca="false">F96*Inputs!$K$9/12</f>
        <v>0</v>
      </c>
      <c r="H96" s="30" t="n">
        <f aca="false">IF(F96&gt;0,MIN(Inputs!$L$9,F96+G96),0)+MIN(AA96,MAX(F96+G96-(IF(F96&gt;0,MIN(Inputs!$L$9,F96+G96),0)),0))</f>
        <v>0</v>
      </c>
      <c r="I96" s="31" t="n">
        <f aca="false">MAX(F96+G96-H96,0)</f>
        <v>0</v>
      </c>
      <c r="J96" s="30" t="n">
        <f aca="false">M95</f>
        <v>0</v>
      </c>
      <c r="K96" s="30" t="n">
        <f aca="false">J96*Inputs!$K$10/12</f>
        <v>0</v>
      </c>
      <c r="L96" s="30" t="n">
        <f aca="false">IF(J96&gt;0,MIN(Inputs!$L$10,J96+K96),0)+MIN(AB96,MAX(J96+K96-(IF(J96&gt;0,MIN(Inputs!$L$10,J96+K96),0)),0))</f>
        <v>0</v>
      </c>
      <c r="M96" s="31" t="n">
        <f aca="false">MAX(J96+K96-L96,0)</f>
        <v>0</v>
      </c>
      <c r="N96" s="30" t="n">
        <f aca="false">Q95</f>
        <v>0</v>
      </c>
      <c r="O96" s="30" t="n">
        <f aca="false">N96*Inputs!$K$11/12</f>
        <v>0</v>
      </c>
      <c r="P96" s="30" t="n">
        <f aca="false">IF(N96&gt;0,MIN(Inputs!$L$11,N96+O96),0)+MIN(AC96,MAX(N96+O96-(IF(N96&gt;0,MIN(Inputs!$L$11,N96+O96),0)),0))</f>
        <v>0</v>
      </c>
      <c r="Q96" s="31" t="n">
        <f aca="false">MAX(N96+O96-P96,0)</f>
        <v>0</v>
      </c>
      <c r="R96" s="30" t="n">
        <f aca="false">U95</f>
        <v>0</v>
      </c>
      <c r="S96" s="30" t="n">
        <f aca="false">R96*Inputs!$K$12/12</f>
        <v>0</v>
      </c>
      <c r="T96" s="30" t="n">
        <f aca="false">IF(R96&gt;0,MIN(Inputs!$L$12,R96+S96),0)+MIN(AD96,MAX(R96+S96-(IF(R96&gt;0,MIN(Inputs!$L$12,R96+S96),0)),0))</f>
        <v>0</v>
      </c>
      <c r="U96" s="31" t="n">
        <f aca="false">MAX(R96+S96-T96,0)</f>
        <v>0</v>
      </c>
      <c r="V96" s="30" t="n">
        <f aca="false">Y95</f>
        <v>0</v>
      </c>
      <c r="W96" s="30" t="n">
        <f aca="false">V96*Inputs!$K$13/12</f>
        <v>0</v>
      </c>
      <c r="X96" s="30" t="n">
        <f aca="false">IF(V96&gt;0,MIN(Inputs!$L$13,V96+W96),0)+MIN(AE96,MAX(V96+W96-(IF(V96&gt;0,MIN(Inputs!$L$13,V96+W96),0)),0))</f>
        <v>0</v>
      </c>
      <c r="Y96" s="31" t="n">
        <f aca="false">MAX(V96+W96-X96,0)</f>
        <v>0</v>
      </c>
      <c r="Z96" s="32" t="n">
        <f aca="false">Inputs!$B$4+IF(B96=0,Inputs!$L$8,0)+IF(F96=0,Inputs!$L$9,0)+IF(J96=0,Inputs!$L$10,0)+IF(N96=0,Inputs!$L$11,0)+IF(R96=0,Inputs!$L$12,0)+IF(V96=0,Inputs!$L$13,0)</f>
        <v>970</v>
      </c>
      <c r="AA96" s="32" t="n">
        <f aca="false">Z96-MIN(Z96,MAX(B96+C96-(IF(B96&gt;0,MIN(Inputs!$L$8,B96+C96),0)),0))</f>
        <v>970</v>
      </c>
      <c r="AB96" s="32" t="n">
        <f aca="false">AA96-MIN(AA96,MAX(F96+G96-(IF(F96&gt;0,MIN(Inputs!$L$9,F96+G96),0)),0))</f>
        <v>970</v>
      </c>
      <c r="AC96" s="32" t="n">
        <f aca="false">AB96-MIN(AB96,MAX(J96+K96-(IF(J96&gt;0,MIN(Inputs!$L$10,J96+K96),0)),0))</f>
        <v>970</v>
      </c>
      <c r="AD96" s="32" t="n">
        <f aca="false">AC96-MIN(AC96,MAX(N96+O96-(IF(N96&gt;0,MIN(Inputs!$L$11,N96+O96),0)),0))</f>
        <v>970</v>
      </c>
      <c r="AE96" s="32" t="n">
        <f aca="false">AD96-MIN(AD96,MAX(R96+S96-(IF(R96&gt;0,MIN(Inputs!$L$12,R96+S96),0)),0))</f>
        <v>970</v>
      </c>
      <c r="AF96" s="32" t="n">
        <f aca="false">AE96-MIN(AE96,MAX(V96+W96-(IF(V96&gt;0,MIN(Inputs!$L$13,V96+W96),0)),0))</f>
        <v>970</v>
      </c>
      <c r="AG96" s="31" t="n">
        <f aca="false">(B96+C96-E96)+(F96+G96-I96)+(J96+K96-M96)+(N96+O96-Q96)+(R96+S96-U96)+(V96+W96-Y96)</f>
        <v>0</v>
      </c>
      <c r="AH96" s="31" t="n">
        <f aca="false">E96+I96+M96+Q96+U96+Y96</f>
        <v>0</v>
      </c>
      <c r="AI96" s="31" t="n">
        <f aca="false">C96+G96+K96+O96+S96+W96</f>
        <v>0</v>
      </c>
    </row>
    <row r="97" customFormat="false" ht="15" hidden="false" customHeight="false" outlineLevel="0" collapsed="false">
      <c r="A97" s="29" t="n">
        <v>93</v>
      </c>
      <c r="B97" s="30" t="n">
        <f aca="false">E96</f>
        <v>0</v>
      </c>
      <c r="C97" s="30" t="n">
        <f aca="false">B97*Inputs!$K$8/12</f>
        <v>0</v>
      </c>
      <c r="D97" s="30" t="n">
        <f aca="false">IF(B97&gt;0,MIN(Inputs!$L$8,B97+C97),0)+MIN(Z97,MAX(B97+C97-(IF(B97&gt;0,MIN(Inputs!$L$8,B97+C97),0)),0))</f>
        <v>0</v>
      </c>
      <c r="E97" s="31" t="n">
        <f aca="false">MAX(B97+C97-D97,0)</f>
        <v>0</v>
      </c>
      <c r="F97" s="30" t="n">
        <f aca="false">I96</f>
        <v>0</v>
      </c>
      <c r="G97" s="30" t="n">
        <f aca="false">F97*Inputs!$K$9/12</f>
        <v>0</v>
      </c>
      <c r="H97" s="30" t="n">
        <f aca="false">IF(F97&gt;0,MIN(Inputs!$L$9,F97+G97),0)+MIN(AA97,MAX(F97+G97-(IF(F97&gt;0,MIN(Inputs!$L$9,F97+G97),0)),0))</f>
        <v>0</v>
      </c>
      <c r="I97" s="31" t="n">
        <f aca="false">MAX(F97+G97-H97,0)</f>
        <v>0</v>
      </c>
      <c r="J97" s="30" t="n">
        <f aca="false">M96</f>
        <v>0</v>
      </c>
      <c r="K97" s="30" t="n">
        <f aca="false">J97*Inputs!$K$10/12</f>
        <v>0</v>
      </c>
      <c r="L97" s="30" t="n">
        <f aca="false">IF(J97&gt;0,MIN(Inputs!$L$10,J97+K97),0)+MIN(AB97,MAX(J97+K97-(IF(J97&gt;0,MIN(Inputs!$L$10,J97+K97),0)),0))</f>
        <v>0</v>
      </c>
      <c r="M97" s="31" t="n">
        <f aca="false">MAX(J97+K97-L97,0)</f>
        <v>0</v>
      </c>
      <c r="N97" s="30" t="n">
        <f aca="false">Q96</f>
        <v>0</v>
      </c>
      <c r="O97" s="30" t="n">
        <f aca="false">N97*Inputs!$K$11/12</f>
        <v>0</v>
      </c>
      <c r="P97" s="30" t="n">
        <f aca="false">IF(N97&gt;0,MIN(Inputs!$L$11,N97+O97),0)+MIN(AC97,MAX(N97+O97-(IF(N97&gt;0,MIN(Inputs!$L$11,N97+O97),0)),0))</f>
        <v>0</v>
      </c>
      <c r="Q97" s="31" t="n">
        <f aca="false">MAX(N97+O97-P97,0)</f>
        <v>0</v>
      </c>
      <c r="R97" s="30" t="n">
        <f aca="false">U96</f>
        <v>0</v>
      </c>
      <c r="S97" s="30" t="n">
        <f aca="false">R97*Inputs!$K$12/12</f>
        <v>0</v>
      </c>
      <c r="T97" s="30" t="n">
        <f aca="false">IF(R97&gt;0,MIN(Inputs!$L$12,R97+S97),0)+MIN(AD97,MAX(R97+S97-(IF(R97&gt;0,MIN(Inputs!$L$12,R97+S97),0)),0))</f>
        <v>0</v>
      </c>
      <c r="U97" s="31" t="n">
        <f aca="false">MAX(R97+S97-T97,0)</f>
        <v>0</v>
      </c>
      <c r="V97" s="30" t="n">
        <f aca="false">Y96</f>
        <v>0</v>
      </c>
      <c r="W97" s="30" t="n">
        <f aca="false">V97*Inputs!$K$13/12</f>
        <v>0</v>
      </c>
      <c r="X97" s="30" t="n">
        <f aca="false">IF(V97&gt;0,MIN(Inputs!$L$13,V97+W97),0)+MIN(AE97,MAX(V97+W97-(IF(V97&gt;0,MIN(Inputs!$L$13,V97+W97),0)),0))</f>
        <v>0</v>
      </c>
      <c r="Y97" s="31" t="n">
        <f aca="false">MAX(V97+W97-X97,0)</f>
        <v>0</v>
      </c>
      <c r="Z97" s="32" t="n">
        <f aca="false">Inputs!$B$4+IF(B97=0,Inputs!$L$8,0)+IF(F97=0,Inputs!$L$9,0)+IF(J97=0,Inputs!$L$10,0)+IF(N97=0,Inputs!$L$11,0)+IF(R97=0,Inputs!$L$12,0)+IF(V97=0,Inputs!$L$13,0)</f>
        <v>970</v>
      </c>
      <c r="AA97" s="32" t="n">
        <f aca="false">Z97-MIN(Z97,MAX(B97+C97-(IF(B97&gt;0,MIN(Inputs!$L$8,B97+C97),0)),0))</f>
        <v>970</v>
      </c>
      <c r="AB97" s="32" t="n">
        <f aca="false">AA97-MIN(AA97,MAX(F97+G97-(IF(F97&gt;0,MIN(Inputs!$L$9,F97+G97),0)),0))</f>
        <v>970</v>
      </c>
      <c r="AC97" s="32" t="n">
        <f aca="false">AB97-MIN(AB97,MAX(J97+K97-(IF(J97&gt;0,MIN(Inputs!$L$10,J97+K97),0)),0))</f>
        <v>970</v>
      </c>
      <c r="AD97" s="32" t="n">
        <f aca="false">AC97-MIN(AC97,MAX(N97+O97-(IF(N97&gt;0,MIN(Inputs!$L$11,N97+O97),0)),0))</f>
        <v>970</v>
      </c>
      <c r="AE97" s="32" t="n">
        <f aca="false">AD97-MIN(AD97,MAX(R97+S97-(IF(R97&gt;0,MIN(Inputs!$L$12,R97+S97),0)),0))</f>
        <v>970</v>
      </c>
      <c r="AF97" s="32" t="n">
        <f aca="false">AE97-MIN(AE97,MAX(V97+W97-(IF(V97&gt;0,MIN(Inputs!$L$13,V97+W97),0)),0))</f>
        <v>970</v>
      </c>
      <c r="AG97" s="31" t="n">
        <f aca="false">(B97+C97-E97)+(F97+G97-I97)+(J97+K97-M97)+(N97+O97-Q97)+(R97+S97-U97)+(V97+W97-Y97)</f>
        <v>0</v>
      </c>
      <c r="AH97" s="31" t="n">
        <f aca="false">E97+I97+M97+Q97+U97+Y97</f>
        <v>0</v>
      </c>
      <c r="AI97" s="31" t="n">
        <f aca="false">C97+G97+K97+O97+S97+W97</f>
        <v>0</v>
      </c>
    </row>
    <row r="98" customFormat="false" ht="15" hidden="false" customHeight="false" outlineLevel="0" collapsed="false">
      <c r="A98" s="29" t="n">
        <v>94</v>
      </c>
      <c r="B98" s="30" t="n">
        <f aca="false">E97</f>
        <v>0</v>
      </c>
      <c r="C98" s="30" t="n">
        <f aca="false">B98*Inputs!$K$8/12</f>
        <v>0</v>
      </c>
      <c r="D98" s="30" t="n">
        <f aca="false">IF(B98&gt;0,MIN(Inputs!$L$8,B98+C98),0)+MIN(Z98,MAX(B98+C98-(IF(B98&gt;0,MIN(Inputs!$L$8,B98+C98),0)),0))</f>
        <v>0</v>
      </c>
      <c r="E98" s="31" t="n">
        <f aca="false">MAX(B98+C98-D98,0)</f>
        <v>0</v>
      </c>
      <c r="F98" s="30" t="n">
        <f aca="false">I97</f>
        <v>0</v>
      </c>
      <c r="G98" s="30" t="n">
        <f aca="false">F98*Inputs!$K$9/12</f>
        <v>0</v>
      </c>
      <c r="H98" s="30" t="n">
        <f aca="false">IF(F98&gt;0,MIN(Inputs!$L$9,F98+G98),0)+MIN(AA98,MAX(F98+G98-(IF(F98&gt;0,MIN(Inputs!$L$9,F98+G98),0)),0))</f>
        <v>0</v>
      </c>
      <c r="I98" s="31" t="n">
        <f aca="false">MAX(F98+G98-H98,0)</f>
        <v>0</v>
      </c>
      <c r="J98" s="30" t="n">
        <f aca="false">M97</f>
        <v>0</v>
      </c>
      <c r="K98" s="30" t="n">
        <f aca="false">J98*Inputs!$K$10/12</f>
        <v>0</v>
      </c>
      <c r="L98" s="30" t="n">
        <f aca="false">IF(J98&gt;0,MIN(Inputs!$L$10,J98+K98),0)+MIN(AB98,MAX(J98+K98-(IF(J98&gt;0,MIN(Inputs!$L$10,J98+K98),0)),0))</f>
        <v>0</v>
      </c>
      <c r="M98" s="31" t="n">
        <f aca="false">MAX(J98+K98-L98,0)</f>
        <v>0</v>
      </c>
      <c r="N98" s="30" t="n">
        <f aca="false">Q97</f>
        <v>0</v>
      </c>
      <c r="O98" s="30" t="n">
        <f aca="false">N98*Inputs!$K$11/12</f>
        <v>0</v>
      </c>
      <c r="P98" s="30" t="n">
        <f aca="false">IF(N98&gt;0,MIN(Inputs!$L$11,N98+O98),0)+MIN(AC98,MAX(N98+O98-(IF(N98&gt;0,MIN(Inputs!$L$11,N98+O98),0)),0))</f>
        <v>0</v>
      </c>
      <c r="Q98" s="31" t="n">
        <f aca="false">MAX(N98+O98-P98,0)</f>
        <v>0</v>
      </c>
      <c r="R98" s="30" t="n">
        <f aca="false">U97</f>
        <v>0</v>
      </c>
      <c r="S98" s="30" t="n">
        <f aca="false">R98*Inputs!$K$12/12</f>
        <v>0</v>
      </c>
      <c r="T98" s="30" t="n">
        <f aca="false">IF(R98&gt;0,MIN(Inputs!$L$12,R98+S98),0)+MIN(AD98,MAX(R98+S98-(IF(R98&gt;0,MIN(Inputs!$L$12,R98+S98),0)),0))</f>
        <v>0</v>
      </c>
      <c r="U98" s="31" t="n">
        <f aca="false">MAX(R98+S98-T98,0)</f>
        <v>0</v>
      </c>
      <c r="V98" s="30" t="n">
        <f aca="false">Y97</f>
        <v>0</v>
      </c>
      <c r="W98" s="30" t="n">
        <f aca="false">V98*Inputs!$K$13/12</f>
        <v>0</v>
      </c>
      <c r="X98" s="30" t="n">
        <f aca="false">IF(V98&gt;0,MIN(Inputs!$L$13,V98+W98),0)+MIN(AE98,MAX(V98+W98-(IF(V98&gt;0,MIN(Inputs!$L$13,V98+W98),0)),0))</f>
        <v>0</v>
      </c>
      <c r="Y98" s="31" t="n">
        <f aca="false">MAX(V98+W98-X98,0)</f>
        <v>0</v>
      </c>
      <c r="Z98" s="32" t="n">
        <f aca="false">Inputs!$B$4+IF(B98=0,Inputs!$L$8,0)+IF(F98=0,Inputs!$L$9,0)+IF(J98=0,Inputs!$L$10,0)+IF(N98=0,Inputs!$L$11,0)+IF(R98=0,Inputs!$L$12,0)+IF(V98=0,Inputs!$L$13,0)</f>
        <v>970</v>
      </c>
      <c r="AA98" s="32" t="n">
        <f aca="false">Z98-MIN(Z98,MAX(B98+C98-(IF(B98&gt;0,MIN(Inputs!$L$8,B98+C98),0)),0))</f>
        <v>970</v>
      </c>
      <c r="AB98" s="32" t="n">
        <f aca="false">AA98-MIN(AA98,MAX(F98+G98-(IF(F98&gt;0,MIN(Inputs!$L$9,F98+G98),0)),0))</f>
        <v>970</v>
      </c>
      <c r="AC98" s="32" t="n">
        <f aca="false">AB98-MIN(AB98,MAX(J98+K98-(IF(J98&gt;0,MIN(Inputs!$L$10,J98+K98),0)),0))</f>
        <v>970</v>
      </c>
      <c r="AD98" s="32" t="n">
        <f aca="false">AC98-MIN(AC98,MAX(N98+O98-(IF(N98&gt;0,MIN(Inputs!$L$11,N98+O98),0)),0))</f>
        <v>970</v>
      </c>
      <c r="AE98" s="32" t="n">
        <f aca="false">AD98-MIN(AD98,MAX(R98+S98-(IF(R98&gt;0,MIN(Inputs!$L$12,R98+S98),0)),0))</f>
        <v>970</v>
      </c>
      <c r="AF98" s="32" t="n">
        <f aca="false">AE98-MIN(AE98,MAX(V98+W98-(IF(V98&gt;0,MIN(Inputs!$L$13,V98+W98),0)),0))</f>
        <v>970</v>
      </c>
      <c r="AG98" s="31" t="n">
        <f aca="false">(B98+C98-E98)+(F98+G98-I98)+(J98+K98-M98)+(N98+O98-Q98)+(R98+S98-U98)+(V98+W98-Y98)</f>
        <v>0</v>
      </c>
      <c r="AH98" s="31" t="n">
        <f aca="false">E98+I98+M98+Q98+U98+Y98</f>
        <v>0</v>
      </c>
      <c r="AI98" s="31" t="n">
        <f aca="false">C98+G98+K98+O98+S98+W98</f>
        <v>0</v>
      </c>
    </row>
    <row r="99" customFormat="false" ht="15" hidden="false" customHeight="false" outlineLevel="0" collapsed="false">
      <c r="A99" s="29" t="n">
        <v>95</v>
      </c>
      <c r="B99" s="30" t="n">
        <f aca="false">E98</f>
        <v>0</v>
      </c>
      <c r="C99" s="30" t="n">
        <f aca="false">B99*Inputs!$K$8/12</f>
        <v>0</v>
      </c>
      <c r="D99" s="30" t="n">
        <f aca="false">IF(B99&gt;0,MIN(Inputs!$L$8,B99+C99),0)+MIN(Z99,MAX(B99+C99-(IF(B99&gt;0,MIN(Inputs!$L$8,B99+C99),0)),0))</f>
        <v>0</v>
      </c>
      <c r="E99" s="31" t="n">
        <f aca="false">MAX(B99+C99-D99,0)</f>
        <v>0</v>
      </c>
      <c r="F99" s="30" t="n">
        <f aca="false">I98</f>
        <v>0</v>
      </c>
      <c r="G99" s="30" t="n">
        <f aca="false">F99*Inputs!$K$9/12</f>
        <v>0</v>
      </c>
      <c r="H99" s="30" t="n">
        <f aca="false">IF(F99&gt;0,MIN(Inputs!$L$9,F99+G99),0)+MIN(AA99,MAX(F99+G99-(IF(F99&gt;0,MIN(Inputs!$L$9,F99+G99),0)),0))</f>
        <v>0</v>
      </c>
      <c r="I99" s="31" t="n">
        <f aca="false">MAX(F99+G99-H99,0)</f>
        <v>0</v>
      </c>
      <c r="J99" s="30" t="n">
        <f aca="false">M98</f>
        <v>0</v>
      </c>
      <c r="K99" s="30" t="n">
        <f aca="false">J99*Inputs!$K$10/12</f>
        <v>0</v>
      </c>
      <c r="L99" s="30" t="n">
        <f aca="false">IF(J99&gt;0,MIN(Inputs!$L$10,J99+K99),0)+MIN(AB99,MAX(J99+K99-(IF(J99&gt;0,MIN(Inputs!$L$10,J99+K99),0)),0))</f>
        <v>0</v>
      </c>
      <c r="M99" s="31" t="n">
        <f aca="false">MAX(J99+K99-L99,0)</f>
        <v>0</v>
      </c>
      <c r="N99" s="30" t="n">
        <f aca="false">Q98</f>
        <v>0</v>
      </c>
      <c r="O99" s="30" t="n">
        <f aca="false">N99*Inputs!$K$11/12</f>
        <v>0</v>
      </c>
      <c r="P99" s="30" t="n">
        <f aca="false">IF(N99&gt;0,MIN(Inputs!$L$11,N99+O99),0)+MIN(AC99,MAX(N99+O99-(IF(N99&gt;0,MIN(Inputs!$L$11,N99+O99),0)),0))</f>
        <v>0</v>
      </c>
      <c r="Q99" s="31" t="n">
        <f aca="false">MAX(N99+O99-P99,0)</f>
        <v>0</v>
      </c>
      <c r="R99" s="30" t="n">
        <f aca="false">U98</f>
        <v>0</v>
      </c>
      <c r="S99" s="30" t="n">
        <f aca="false">R99*Inputs!$K$12/12</f>
        <v>0</v>
      </c>
      <c r="T99" s="30" t="n">
        <f aca="false">IF(R99&gt;0,MIN(Inputs!$L$12,R99+S99),0)+MIN(AD99,MAX(R99+S99-(IF(R99&gt;0,MIN(Inputs!$L$12,R99+S99),0)),0))</f>
        <v>0</v>
      </c>
      <c r="U99" s="31" t="n">
        <f aca="false">MAX(R99+S99-T99,0)</f>
        <v>0</v>
      </c>
      <c r="V99" s="30" t="n">
        <f aca="false">Y98</f>
        <v>0</v>
      </c>
      <c r="W99" s="30" t="n">
        <f aca="false">V99*Inputs!$K$13/12</f>
        <v>0</v>
      </c>
      <c r="X99" s="30" t="n">
        <f aca="false">IF(V99&gt;0,MIN(Inputs!$L$13,V99+W99),0)+MIN(AE99,MAX(V99+W99-(IF(V99&gt;0,MIN(Inputs!$L$13,V99+W99),0)),0))</f>
        <v>0</v>
      </c>
      <c r="Y99" s="31" t="n">
        <f aca="false">MAX(V99+W99-X99,0)</f>
        <v>0</v>
      </c>
      <c r="Z99" s="32" t="n">
        <f aca="false">Inputs!$B$4+IF(B99=0,Inputs!$L$8,0)+IF(F99=0,Inputs!$L$9,0)+IF(J99=0,Inputs!$L$10,0)+IF(N99=0,Inputs!$L$11,0)+IF(R99=0,Inputs!$L$12,0)+IF(V99=0,Inputs!$L$13,0)</f>
        <v>970</v>
      </c>
      <c r="AA99" s="32" t="n">
        <f aca="false">Z99-MIN(Z99,MAX(B99+C99-(IF(B99&gt;0,MIN(Inputs!$L$8,B99+C99),0)),0))</f>
        <v>970</v>
      </c>
      <c r="AB99" s="32" t="n">
        <f aca="false">AA99-MIN(AA99,MAX(F99+G99-(IF(F99&gt;0,MIN(Inputs!$L$9,F99+G99),0)),0))</f>
        <v>970</v>
      </c>
      <c r="AC99" s="32" t="n">
        <f aca="false">AB99-MIN(AB99,MAX(J99+K99-(IF(J99&gt;0,MIN(Inputs!$L$10,J99+K99),0)),0))</f>
        <v>970</v>
      </c>
      <c r="AD99" s="32" t="n">
        <f aca="false">AC99-MIN(AC99,MAX(N99+O99-(IF(N99&gt;0,MIN(Inputs!$L$11,N99+O99),0)),0))</f>
        <v>970</v>
      </c>
      <c r="AE99" s="32" t="n">
        <f aca="false">AD99-MIN(AD99,MAX(R99+S99-(IF(R99&gt;0,MIN(Inputs!$L$12,R99+S99),0)),0))</f>
        <v>970</v>
      </c>
      <c r="AF99" s="32" t="n">
        <f aca="false">AE99-MIN(AE99,MAX(V99+W99-(IF(V99&gt;0,MIN(Inputs!$L$13,V99+W99),0)),0))</f>
        <v>970</v>
      </c>
      <c r="AG99" s="31" t="n">
        <f aca="false">(B99+C99-E99)+(F99+G99-I99)+(J99+K99-M99)+(N99+O99-Q99)+(R99+S99-U99)+(V99+W99-Y99)</f>
        <v>0</v>
      </c>
      <c r="AH99" s="31" t="n">
        <f aca="false">E99+I99+M99+Q99+U99+Y99</f>
        <v>0</v>
      </c>
      <c r="AI99" s="31" t="n">
        <f aca="false">C99+G99+K99+O99+S99+W99</f>
        <v>0</v>
      </c>
    </row>
    <row r="100" customFormat="false" ht="15" hidden="false" customHeight="false" outlineLevel="0" collapsed="false">
      <c r="A100" s="29" t="n">
        <v>96</v>
      </c>
      <c r="B100" s="30" t="n">
        <f aca="false">E99</f>
        <v>0</v>
      </c>
      <c r="C100" s="30" t="n">
        <f aca="false">B100*Inputs!$K$8/12</f>
        <v>0</v>
      </c>
      <c r="D100" s="30" t="n">
        <f aca="false">IF(B100&gt;0,MIN(Inputs!$L$8,B100+C100),0)+MIN(Z100,MAX(B100+C100-(IF(B100&gt;0,MIN(Inputs!$L$8,B100+C100),0)),0))</f>
        <v>0</v>
      </c>
      <c r="E100" s="31" t="n">
        <f aca="false">MAX(B100+C100-D100,0)</f>
        <v>0</v>
      </c>
      <c r="F100" s="30" t="n">
        <f aca="false">I99</f>
        <v>0</v>
      </c>
      <c r="G100" s="30" t="n">
        <f aca="false">F100*Inputs!$K$9/12</f>
        <v>0</v>
      </c>
      <c r="H100" s="30" t="n">
        <f aca="false">IF(F100&gt;0,MIN(Inputs!$L$9,F100+G100),0)+MIN(AA100,MAX(F100+G100-(IF(F100&gt;0,MIN(Inputs!$L$9,F100+G100),0)),0))</f>
        <v>0</v>
      </c>
      <c r="I100" s="31" t="n">
        <f aca="false">MAX(F100+G100-H100,0)</f>
        <v>0</v>
      </c>
      <c r="J100" s="30" t="n">
        <f aca="false">M99</f>
        <v>0</v>
      </c>
      <c r="K100" s="30" t="n">
        <f aca="false">J100*Inputs!$K$10/12</f>
        <v>0</v>
      </c>
      <c r="L100" s="30" t="n">
        <f aca="false">IF(J100&gt;0,MIN(Inputs!$L$10,J100+K100),0)+MIN(AB100,MAX(J100+K100-(IF(J100&gt;0,MIN(Inputs!$L$10,J100+K100),0)),0))</f>
        <v>0</v>
      </c>
      <c r="M100" s="31" t="n">
        <f aca="false">MAX(J100+K100-L100,0)</f>
        <v>0</v>
      </c>
      <c r="N100" s="30" t="n">
        <f aca="false">Q99</f>
        <v>0</v>
      </c>
      <c r="O100" s="30" t="n">
        <f aca="false">N100*Inputs!$K$11/12</f>
        <v>0</v>
      </c>
      <c r="P100" s="30" t="n">
        <f aca="false">IF(N100&gt;0,MIN(Inputs!$L$11,N100+O100),0)+MIN(AC100,MAX(N100+O100-(IF(N100&gt;0,MIN(Inputs!$L$11,N100+O100),0)),0))</f>
        <v>0</v>
      </c>
      <c r="Q100" s="31" t="n">
        <f aca="false">MAX(N100+O100-P100,0)</f>
        <v>0</v>
      </c>
      <c r="R100" s="30" t="n">
        <f aca="false">U99</f>
        <v>0</v>
      </c>
      <c r="S100" s="30" t="n">
        <f aca="false">R100*Inputs!$K$12/12</f>
        <v>0</v>
      </c>
      <c r="T100" s="30" t="n">
        <f aca="false">IF(R100&gt;0,MIN(Inputs!$L$12,R100+S100),0)+MIN(AD100,MAX(R100+S100-(IF(R100&gt;0,MIN(Inputs!$L$12,R100+S100),0)),0))</f>
        <v>0</v>
      </c>
      <c r="U100" s="31" t="n">
        <f aca="false">MAX(R100+S100-T100,0)</f>
        <v>0</v>
      </c>
      <c r="V100" s="30" t="n">
        <f aca="false">Y99</f>
        <v>0</v>
      </c>
      <c r="W100" s="30" t="n">
        <f aca="false">V100*Inputs!$K$13/12</f>
        <v>0</v>
      </c>
      <c r="X100" s="30" t="n">
        <f aca="false">IF(V100&gt;0,MIN(Inputs!$L$13,V100+W100),0)+MIN(AE100,MAX(V100+W100-(IF(V100&gt;0,MIN(Inputs!$L$13,V100+W100),0)),0))</f>
        <v>0</v>
      </c>
      <c r="Y100" s="31" t="n">
        <f aca="false">MAX(V100+W100-X100,0)</f>
        <v>0</v>
      </c>
      <c r="Z100" s="32" t="n">
        <f aca="false">Inputs!$B$4+IF(B100=0,Inputs!$L$8,0)+IF(F100=0,Inputs!$L$9,0)+IF(J100=0,Inputs!$L$10,0)+IF(N100=0,Inputs!$L$11,0)+IF(R100=0,Inputs!$L$12,0)+IF(V100=0,Inputs!$L$13,0)</f>
        <v>970</v>
      </c>
      <c r="AA100" s="32" t="n">
        <f aca="false">Z100-MIN(Z100,MAX(B100+C100-(IF(B100&gt;0,MIN(Inputs!$L$8,B100+C100),0)),0))</f>
        <v>970</v>
      </c>
      <c r="AB100" s="32" t="n">
        <f aca="false">AA100-MIN(AA100,MAX(F100+G100-(IF(F100&gt;0,MIN(Inputs!$L$9,F100+G100),0)),0))</f>
        <v>970</v>
      </c>
      <c r="AC100" s="32" t="n">
        <f aca="false">AB100-MIN(AB100,MAX(J100+K100-(IF(J100&gt;0,MIN(Inputs!$L$10,J100+K100),0)),0))</f>
        <v>970</v>
      </c>
      <c r="AD100" s="32" t="n">
        <f aca="false">AC100-MIN(AC100,MAX(N100+O100-(IF(N100&gt;0,MIN(Inputs!$L$11,N100+O100),0)),0))</f>
        <v>970</v>
      </c>
      <c r="AE100" s="32" t="n">
        <f aca="false">AD100-MIN(AD100,MAX(R100+S100-(IF(R100&gt;0,MIN(Inputs!$L$12,R100+S100),0)),0))</f>
        <v>970</v>
      </c>
      <c r="AF100" s="32" t="n">
        <f aca="false">AE100-MIN(AE100,MAX(V100+W100-(IF(V100&gt;0,MIN(Inputs!$L$13,V100+W100),0)),0))</f>
        <v>970</v>
      </c>
      <c r="AG100" s="31" t="n">
        <f aca="false">(B100+C100-E100)+(F100+G100-I100)+(J100+K100-M100)+(N100+O100-Q100)+(R100+S100-U100)+(V100+W100-Y100)</f>
        <v>0</v>
      </c>
      <c r="AH100" s="31" t="n">
        <f aca="false">E100+I100+M100+Q100+U100+Y100</f>
        <v>0</v>
      </c>
      <c r="AI100" s="31" t="n">
        <f aca="false">C100+G100+K100+O100+S100+W100</f>
        <v>0</v>
      </c>
    </row>
    <row r="101" customFormat="false" ht="15" hidden="false" customHeight="false" outlineLevel="0" collapsed="false">
      <c r="A101" s="29" t="n">
        <v>97</v>
      </c>
      <c r="B101" s="30" t="n">
        <f aca="false">E100</f>
        <v>0</v>
      </c>
      <c r="C101" s="30" t="n">
        <f aca="false">B101*Inputs!$K$8/12</f>
        <v>0</v>
      </c>
      <c r="D101" s="30" t="n">
        <f aca="false">IF(B101&gt;0,MIN(Inputs!$L$8,B101+C101),0)+MIN(Z101,MAX(B101+C101-(IF(B101&gt;0,MIN(Inputs!$L$8,B101+C101),0)),0))</f>
        <v>0</v>
      </c>
      <c r="E101" s="31" t="n">
        <f aca="false">MAX(B101+C101-D101,0)</f>
        <v>0</v>
      </c>
      <c r="F101" s="30" t="n">
        <f aca="false">I100</f>
        <v>0</v>
      </c>
      <c r="G101" s="30" t="n">
        <f aca="false">F101*Inputs!$K$9/12</f>
        <v>0</v>
      </c>
      <c r="H101" s="30" t="n">
        <f aca="false">IF(F101&gt;0,MIN(Inputs!$L$9,F101+G101),0)+MIN(AA101,MAX(F101+G101-(IF(F101&gt;0,MIN(Inputs!$L$9,F101+G101),0)),0))</f>
        <v>0</v>
      </c>
      <c r="I101" s="31" t="n">
        <f aca="false">MAX(F101+G101-H101,0)</f>
        <v>0</v>
      </c>
      <c r="J101" s="30" t="n">
        <f aca="false">M100</f>
        <v>0</v>
      </c>
      <c r="K101" s="30" t="n">
        <f aca="false">J101*Inputs!$K$10/12</f>
        <v>0</v>
      </c>
      <c r="L101" s="30" t="n">
        <f aca="false">IF(J101&gt;0,MIN(Inputs!$L$10,J101+K101),0)+MIN(AB101,MAX(J101+K101-(IF(J101&gt;0,MIN(Inputs!$L$10,J101+K101),0)),0))</f>
        <v>0</v>
      </c>
      <c r="M101" s="31" t="n">
        <f aca="false">MAX(J101+K101-L101,0)</f>
        <v>0</v>
      </c>
      <c r="N101" s="30" t="n">
        <f aca="false">Q100</f>
        <v>0</v>
      </c>
      <c r="O101" s="30" t="n">
        <f aca="false">N101*Inputs!$K$11/12</f>
        <v>0</v>
      </c>
      <c r="P101" s="30" t="n">
        <f aca="false">IF(N101&gt;0,MIN(Inputs!$L$11,N101+O101),0)+MIN(AC101,MAX(N101+O101-(IF(N101&gt;0,MIN(Inputs!$L$11,N101+O101),0)),0))</f>
        <v>0</v>
      </c>
      <c r="Q101" s="31" t="n">
        <f aca="false">MAX(N101+O101-P101,0)</f>
        <v>0</v>
      </c>
      <c r="R101" s="30" t="n">
        <f aca="false">U100</f>
        <v>0</v>
      </c>
      <c r="S101" s="30" t="n">
        <f aca="false">R101*Inputs!$K$12/12</f>
        <v>0</v>
      </c>
      <c r="T101" s="30" t="n">
        <f aca="false">IF(R101&gt;0,MIN(Inputs!$L$12,R101+S101),0)+MIN(AD101,MAX(R101+S101-(IF(R101&gt;0,MIN(Inputs!$L$12,R101+S101),0)),0))</f>
        <v>0</v>
      </c>
      <c r="U101" s="31" t="n">
        <f aca="false">MAX(R101+S101-T101,0)</f>
        <v>0</v>
      </c>
      <c r="V101" s="30" t="n">
        <f aca="false">Y100</f>
        <v>0</v>
      </c>
      <c r="W101" s="30" t="n">
        <f aca="false">V101*Inputs!$K$13/12</f>
        <v>0</v>
      </c>
      <c r="X101" s="30" t="n">
        <f aca="false">IF(V101&gt;0,MIN(Inputs!$L$13,V101+W101),0)+MIN(AE101,MAX(V101+W101-(IF(V101&gt;0,MIN(Inputs!$L$13,V101+W101),0)),0))</f>
        <v>0</v>
      </c>
      <c r="Y101" s="31" t="n">
        <f aca="false">MAX(V101+W101-X101,0)</f>
        <v>0</v>
      </c>
      <c r="Z101" s="32" t="n">
        <f aca="false">Inputs!$B$4+IF(B101=0,Inputs!$L$8,0)+IF(F101=0,Inputs!$L$9,0)+IF(J101=0,Inputs!$L$10,0)+IF(N101=0,Inputs!$L$11,0)+IF(R101=0,Inputs!$L$12,0)+IF(V101=0,Inputs!$L$13,0)</f>
        <v>970</v>
      </c>
      <c r="AA101" s="32" t="n">
        <f aca="false">Z101-MIN(Z101,MAX(B101+C101-(IF(B101&gt;0,MIN(Inputs!$L$8,B101+C101),0)),0))</f>
        <v>970</v>
      </c>
      <c r="AB101" s="32" t="n">
        <f aca="false">AA101-MIN(AA101,MAX(F101+G101-(IF(F101&gt;0,MIN(Inputs!$L$9,F101+G101),0)),0))</f>
        <v>970</v>
      </c>
      <c r="AC101" s="32" t="n">
        <f aca="false">AB101-MIN(AB101,MAX(J101+K101-(IF(J101&gt;0,MIN(Inputs!$L$10,J101+K101),0)),0))</f>
        <v>970</v>
      </c>
      <c r="AD101" s="32" t="n">
        <f aca="false">AC101-MIN(AC101,MAX(N101+O101-(IF(N101&gt;0,MIN(Inputs!$L$11,N101+O101),0)),0))</f>
        <v>970</v>
      </c>
      <c r="AE101" s="32" t="n">
        <f aca="false">AD101-MIN(AD101,MAX(R101+S101-(IF(R101&gt;0,MIN(Inputs!$L$12,R101+S101),0)),0))</f>
        <v>970</v>
      </c>
      <c r="AF101" s="32" t="n">
        <f aca="false">AE101-MIN(AE101,MAX(V101+W101-(IF(V101&gt;0,MIN(Inputs!$L$13,V101+W101),0)),0))</f>
        <v>970</v>
      </c>
      <c r="AG101" s="31" t="n">
        <f aca="false">(B101+C101-E101)+(F101+G101-I101)+(J101+K101-M101)+(N101+O101-Q101)+(R101+S101-U101)+(V101+W101-Y101)</f>
        <v>0</v>
      </c>
      <c r="AH101" s="31" t="n">
        <f aca="false">E101+I101+M101+Q101+U101+Y101</f>
        <v>0</v>
      </c>
      <c r="AI101" s="31" t="n">
        <f aca="false">C101+G101+K101+O101+S101+W101</f>
        <v>0</v>
      </c>
    </row>
    <row r="102" customFormat="false" ht="15" hidden="false" customHeight="false" outlineLevel="0" collapsed="false">
      <c r="A102" s="29" t="n">
        <v>98</v>
      </c>
      <c r="B102" s="30" t="n">
        <f aca="false">E101</f>
        <v>0</v>
      </c>
      <c r="C102" s="30" t="n">
        <f aca="false">B102*Inputs!$K$8/12</f>
        <v>0</v>
      </c>
      <c r="D102" s="30" t="n">
        <f aca="false">IF(B102&gt;0,MIN(Inputs!$L$8,B102+C102),0)+MIN(Z102,MAX(B102+C102-(IF(B102&gt;0,MIN(Inputs!$L$8,B102+C102),0)),0))</f>
        <v>0</v>
      </c>
      <c r="E102" s="31" t="n">
        <f aca="false">MAX(B102+C102-D102,0)</f>
        <v>0</v>
      </c>
      <c r="F102" s="30" t="n">
        <f aca="false">I101</f>
        <v>0</v>
      </c>
      <c r="G102" s="30" t="n">
        <f aca="false">F102*Inputs!$K$9/12</f>
        <v>0</v>
      </c>
      <c r="H102" s="30" t="n">
        <f aca="false">IF(F102&gt;0,MIN(Inputs!$L$9,F102+G102),0)+MIN(AA102,MAX(F102+G102-(IF(F102&gt;0,MIN(Inputs!$L$9,F102+G102),0)),0))</f>
        <v>0</v>
      </c>
      <c r="I102" s="31" t="n">
        <f aca="false">MAX(F102+G102-H102,0)</f>
        <v>0</v>
      </c>
      <c r="J102" s="30" t="n">
        <f aca="false">M101</f>
        <v>0</v>
      </c>
      <c r="K102" s="30" t="n">
        <f aca="false">J102*Inputs!$K$10/12</f>
        <v>0</v>
      </c>
      <c r="L102" s="30" t="n">
        <f aca="false">IF(J102&gt;0,MIN(Inputs!$L$10,J102+K102),0)+MIN(AB102,MAX(J102+K102-(IF(J102&gt;0,MIN(Inputs!$L$10,J102+K102),0)),0))</f>
        <v>0</v>
      </c>
      <c r="M102" s="31" t="n">
        <f aca="false">MAX(J102+K102-L102,0)</f>
        <v>0</v>
      </c>
      <c r="N102" s="30" t="n">
        <f aca="false">Q101</f>
        <v>0</v>
      </c>
      <c r="O102" s="30" t="n">
        <f aca="false">N102*Inputs!$K$11/12</f>
        <v>0</v>
      </c>
      <c r="P102" s="30" t="n">
        <f aca="false">IF(N102&gt;0,MIN(Inputs!$L$11,N102+O102),0)+MIN(AC102,MAX(N102+O102-(IF(N102&gt;0,MIN(Inputs!$L$11,N102+O102),0)),0))</f>
        <v>0</v>
      </c>
      <c r="Q102" s="31" t="n">
        <f aca="false">MAX(N102+O102-P102,0)</f>
        <v>0</v>
      </c>
      <c r="R102" s="30" t="n">
        <f aca="false">U101</f>
        <v>0</v>
      </c>
      <c r="S102" s="30" t="n">
        <f aca="false">R102*Inputs!$K$12/12</f>
        <v>0</v>
      </c>
      <c r="T102" s="30" t="n">
        <f aca="false">IF(R102&gt;0,MIN(Inputs!$L$12,R102+S102),0)+MIN(AD102,MAX(R102+S102-(IF(R102&gt;0,MIN(Inputs!$L$12,R102+S102),0)),0))</f>
        <v>0</v>
      </c>
      <c r="U102" s="31" t="n">
        <f aca="false">MAX(R102+S102-T102,0)</f>
        <v>0</v>
      </c>
      <c r="V102" s="30" t="n">
        <f aca="false">Y101</f>
        <v>0</v>
      </c>
      <c r="W102" s="30" t="n">
        <f aca="false">V102*Inputs!$K$13/12</f>
        <v>0</v>
      </c>
      <c r="X102" s="30" t="n">
        <f aca="false">IF(V102&gt;0,MIN(Inputs!$L$13,V102+W102),0)+MIN(AE102,MAX(V102+W102-(IF(V102&gt;0,MIN(Inputs!$L$13,V102+W102),0)),0))</f>
        <v>0</v>
      </c>
      <c r="Y102" s="31" t="n">
        <f aca="false">MAX(V102+W102-X102,0)</f>
        <v>0</v>
      </c>
      <c r="Z102" s="32" t="n">
        <f aca="false">Inputs!$B$4+IF(B102=0,Inputs!$L$8,0)+IF(F102=0,Inputs!$L$9,0)+IF(J102=0,Inputs!$L$10,0)+IF(N102=0,Inputs!$L$11,0)+IF(R102=0,Inputs!$L$12,0)+IF(V102=0,Inputs!$L$13,0)</f>
        <v>970</v>
      </c>
      <c r="AA102" s="32" t="n">
        <f aca="false">Z102-MIN(Z102,MAX(B102+C102-(IF(B102&gt;0,MIN(Inputs!$L$8,B102+C102),0)),0))</f>
        <v>970</v>
      </c>
      <c r="AB102" s="32" t="n">
        <f aca="false">AA102-MIN(AA102,MAX(F102+G102-(IF(F102&gt;0,MIN(Inputs!$L$9,F102+G102),0)),0))</f>
        <v>970</v>
      </c>
      <c r="AC102" s="32" t="n">
        <f aca="false">AB102-MIN(AB102,MAX(J102+K102-(IF(J102&gt;0,MIN(Inputs!$L$10,J102+K102),0)),0))</f>
        <v>970</v>
      </c>
      <c r="AD102" s="32" t="n">
        <f aca="false">AC102-MIN(AC102,MAX(N102+O102-(IF(N102&gt;0,MIN(Inputs!$L$11,N102+O102),0)),0))</f>
        <v>970</v>
      </c>
      <c r="AE102" s="32" t="n">
        <f aca="false">AD102-MIN(AD102,MAX(R102+S102-(IF(R102&gt;0,MIN(Inputs!$L$12,R102+S102),0)),0))</f>
        <v>970</v>
      </c>
      <c r="AF102" s="32" t="n">
        <f aca="false">AE102-MIN(AE102,MAX(V102+W102-(IF(V102&gt;0,MIN(Inputs!$L$13,V102+W102),0)),0))</f>
        <v>970</v>
      </c>
      <c r="AG102" s="31" t="n">
        <f aca="false">(B102+C102-E102)+(F102+G102-I102)+(J102+K102-M102)+(N102+O102-Q102)+(R102+S102-U102)+(V102+W102-Y102)</f>
        <v>0</v>
      </c>
      <c r="AH102" s="31" t="n">
        <f aca="false">E102+I102+M102+Q102+U102+Y102</f>
        <v>0</v>
      </c>
      <c r="AI102" s="31" t="n">
        <f aca="false">C102+G102+K102+O102+S102+W102</f>
        <v>0</v>
      </c>
    </row>
    <row r="103" customFormat="false" ht="15" hidden="false" customHeight="false" outlineLevel="0" collapsed="false">
      <c r="A103" s="29" t="n">
        <v>99</v>
      </c>
      <c r="B103" s="30" t="n">
        <f aca="false">E102</f>
        <v>0</v>
      </c>
      <c r="C103" s="30" t="n">
        <f aca="false">B103*Inputs!$K$8/12</f>
        <v>0</v>
      </c>
      <c r="D103" s="30" t="n">
        <f aca="false">IF(B103&gt;0,MIN(Inputs!$L$8,B103+C103),0)+MIN(Z103,MAX(B103+C103-(IF(B103&gt;0,MIN(Inputs!$L$8,B103+C103),0)),0))</f>
        <v>0</v>
      </c>
      <c r="E103" s="31" t="n">
        <f aca="false">MAX(B103+C103-D103,0)</f>
        <v>0</v>
      </c>
      <c r="F103" s="30" t="n">
        <f aca="false">I102</f>
        <v>0</v>
      </c>
      <c r="G103" s="30" t="n">
        <f aca="false">F103*Inputs!$K$9/12</f>
        <v>0</v>
      </c>
      <c r="H103" s="30" t="n">
        <f aca="false">IF(F103&gt;0,MIN(Inputs!$L$9,F103+G103),0)+MIN(AA103,MAX(F103+G103-(IF(F103&gt;0,MIN(Inputs!$L$9,F103+G103),0)),0))</f>
        <v>0</v>
      </c>
      <c r="I103" s="31" t="n">
        <f aca="false">MAX(F103+G103-H103,0)</f>
        <v>0</v>
      </c>
      <c r="J103" s="30" t="n">
        <f aca="false">M102</f>
        <v>0</v>
      </c>
      <c r="K103" s="30" t="n">
        <f aca="false">J103*Inputs!$K$10/12</f>
        <v>0</v>
      </c>
      <c r="L103" s="30" t="n">
        <f aca="false">IF(J103&gt;0,MIN(Inputs!$L$10,J103+K103),0)+MIN(AB103,MAX(J103+K103-(IF(J103&gt;0,MIN(Inputs!$L$10,J103+K103),0)),0))</f>
        <v>0</v>
      </c>
      <c r="M103" s="31" t="n">
        <f aca="false">MAX(J103+K103-L103,0)</f>
        <v>0</v>
      </c>
      <c r="N103" s="30" t="n">
        <f aca="false">Q102</f>
        <v>0</v>
      </c>
      <c r="O103" s="30" t="n">
        <f aca="false">N103*Inputs!$K$11/12</f>
        <v>0</v>
      </c>
      <c r="P103" s="30" t="n">
        <f aca="false">IF(N103&gt;0,MIN(Inputs!$L$11,N103+O103),0)+MIN(AC103,MAX(N103+O103-(IF(N103&gt;0,MIN(Inputs!$L$11,N103+O103),0)),0))</f>
        <v>0</v>
      </c>
      <c r="Q103" s="31" t="n">
        <f aca="false">MAX(N103+O103-P103,0)</f>
        <v>0</v>
      </c>
      <c r="R103" s="30" t="n">
        <f aca="false">U102</f>
        <v>0</v>
      </c>
      <c r="S103" s="30" t="n">
        <f aca="false">R103*Inputs!$K$12/12</f>
        <v>0</v>
      </c>
      <c r="T103" s="30" t="n">
        <f aca="false">IF(R103&gt;0,MIN(Inputs!$L$12,R103+S103),0)+MIN(AD103,MAX(R103+S103-(IF(R103&gt;0,MIN(Inputs!$L$12,R103+S103),0)),0))</f>
        <v>0</v>
      </c>
      <c r="U103" s="31" t="n">
        <f aca="false">MAX(R103+S103-T103,0)</f>
        <v>0</v>
      </c>
      <c r="V103" s="30" t="n">
        <f aca="false">Y102</f>
        <v>0</v>
      </c>
      <c r="W103" s="30" t="n">
        <f aca="false">V103*Inputs!$K$13/12</f>
        <v>0</v>
      </c>
      <c r="X103" s="30" t="n">
        <f aca="false">IF(V103&gt;0,MIN(Inputs!$L$13,V103+W103),0)+MIN(AE103,MAX(V103+W103-(IF(V103&gt;0,MIN(Inputs!$L$13,V103+W103),0)),0))</f>
        <v>0</v>
      </c>
      <c r="Y103" s="31" t="n">
        <f aca="false">MAX(V103+W103-X103,0)</f>
        <v>0</v>
      </c>
      <c r="Z103" s="32" t="n">
        <f aca="false">Inputs!$B$4+IF(B103=0,Inputs!$L$8,0)+IF(F103=0,Inputs!$L$9,0)+IF(J103=0,Inputs!$L$10,0)+IF(N103=0,Inputs!$L$11,0)+IF(R103=0,Inputs!$L$12,0)+IF(V103=0,Inputs!$L$13,0)</f>
        <v>970</v>
      </c>
      <c r="AA103" s="32" t="n">
        <f aca="false">Z103-MIN(Z103,MAX(B103+C103-(IF(B103&gt;0,MIN(Inputs!$L$8,B103+C103),0)),0))</f>
        <v>970</v>
      </c>
      <c r="AB103" s="32" t="n">
        <f aca="false">AA103-MIN(AA103,MAX(F103+G103-(IF(F103&gt;0,MIN(Inputs!$L$9,F103+G103),0)),0))</f>
        <v>970</v>
      </c>
      <c r="AC103" s="32" t="n">
        <f aca="false">AB103-MIN(AB103,MAX(J103+K103-(IF(J103&gt;0,MIN(Inputs!$L$10,J103+K103),0)),0))</f>
        <v>970</v>
      </c>
      <c r="AD103" s="32" t="n">
        <f aca="false">AC103-MIN(AC103,MAX(N103+O103-(IF(N103&gt;0,MIN(Inputs!$L$11,N103+O103),0)),0))</f>
        <v>970</v>
      </c>
      <c r="AE103" s="32" t="n">
        <f aca="false">AD103-MIN(AD103,MAX(R103+S103-(IF(R103&gt;0,MIN(Inputs!$L$12,R103+S103),0)),0))</f>
        <v>970</v>
      </c>
      <c r="AF103" s="32" t="n">
        <f aca="false">AE103-MIN(AE103,MAX(V103+W103-(IF(V103&gt;0,MIN(Inputs!$L$13,V103+W103),0)),0))</f>
        <v>970</v>
      </c>
      <c r="AG103" s="31" t="n">
        <f aca="false">(B103+C103-E103)+(F103+G103-I103)+(J103+K103-M103)+(N103+O103-Q103)+(R103+S103-U103)+(V103+W103-Y103)</f>
        <v>0</v>
      </c>
      <c r="AH103" s="31" t="n">
        <f aca="false">E103+I103+M103+Q103+U103+Y103</f>
        <v>0</v>
      </c>
      <c r="AI103" s="31" t="n">
        <f aca="false">C103+G103+K103+O103+S103+W103</f>
        <v>0</v>
      </c>
    </row>
    <row r="104" customFormat="false" ht="15" hidden="false" customHeight="false" outlineLevel="0" collapsed="false">
      <c r="A104" s="29" t="n">
        <v>100</v>
      </c>
      <c r="B104" s="30" t="n">
        <f aca="false">E103</f>
        <v>0</v>
      </c>
      <c r="C104" s="30" t="n">
        <f aca="false">B104*Inputs!$K$8/12</f>
        <v>0</v>
      </c>
      <c r="D104" s="30" t="n">
        <f aca="false">IF(B104&gt;0,MIN(Inputs!$L$8,B104+C104),0)+MIN(Z104,MAX(B104+C104-(IF(B104&gt;0,MIN(Inputs!$L$8,B104+C104),0)),0))</f>
        <v>0</v>
      </c>
      <c r="E104" s="31" t="n">
        <f aca="false">MAX(B104+C104-D104,0)</f>
        <v>0</v>
      </c>
      <c r="F104" s="30" t="n">
        <f aca="false">I103</f>
        <v>0</v>
      </c>
      <c r="G104" s="30" t="n">
        <f aca="false">F104*Inputs!$K$9/12</f>
        <v>0</v>
      </c>
      <c r="H104" s="30" t="n">
        <f aca="false">IF(F104&gt;0,MIN(Inputs!$L$9,F104+G104),0)+MIN(AA104,MAX(F104+G104-(IF(F104&gt;0,MIN(Inputs!$L$9,F104+G104),0)),0))</f>
        <v>0</v>
      </c>
      <c r="I104" s="31" t="n">
        <f aca="false">MAX(F104+G104-H104,0)</f>
        <v>0</v>
      </c>
      <c r="J104" s="30" t="n">
        <f aca="false">M103</f>
        <v>0</v>
      </c>
      <c r="K104" s="30" t="n">
        <f aca="false">J104*Inputs!$K$10/12</f>
        <v>0</v>
      </c>
      <c r="L104" s="30" t="n">
        <f aca="false">IF(J104&gt;0,MIN(Inputs!$L$10,J104+K104),0)+MIN(AB104,MAX(J104+K104-(IF(J104&gt;0,MIN(Inputs!$L$10,J104+K104),0)),0))</f>
        <v>0</v>
      </c>
      <c r="M104" s="31" t="n">
        <f aca="false">MAX(J104+K104-L104,0)</f>
        <v>0</v>
      </c>
      <c r="N104" s="30" t="n">
        <f aca="false">Q103</f>
        <v>0</v>
      </c>
      <c r="O104" s="30" t="n">
        <f aca="false">N104*Inputs!$K$11/12</f>
        <v>0</v>
      </c>
      <c r="P104" s="30" t="n">
        <f aca="false">IF(N104&gt;0,MIN(Inputs!$L$11,N104+O104),0)+MIN(AC104,MAX(N104+O104-(IF(N104&gt;0,MIN(Inputs!$L$11,N104+O104),0)),0))</f>
        <v>0</v>
      </c>
      <c r="Q104" s="31" t="n">
        <f aca="false">MAX(N104+O104-P104,0)</f>
        <v>0</v>
      </c>
      <c r="R104" s="30" t="n">
        <f aca="false">U103</f>
        <v>0</v>
      </c>
      <c r="S104" s="30" t="n">
        <f aca="false">R104*Inputs!$K$12/12</f>
        <v>0</v>
      </c>
      <c r="T104" s="30" t="n">
        <f aca="false">IF(R104&gt;0,MIN(Inputs!$L$12,R104+S104),0)+MIN(AD104,MAX(R104+S104-(IF(R104&gt;0,MIN(Inputs!$L$12,R104+S104),0)),0))</f>
        <v>0</v>
      </c>
      <c r="U104" s="31" t="n">
        <f aca="false">MAX(R104+S104-T104,0)</f>
        <v>0</v>
      </c>
      <c r="V104" s="30" t="n">
        <f aca="false">Y103</f>
        <v>0</v>
      </c>
      <c r="W104" s="30" t="n">
        <f aca="false">V104*Inputs!$K$13/12</f>
        <v>0</v>
      </c>
      <c r="X104" s="30" t="n">
        <f aca="false">IF(V104&gt;0,MIN(Inputs!$L$13,V104+W104),0)+MIN(AE104,MAX(V104+W104-(IF(V104&gt;0,MIN(Inputs!$L$13,V104+W104),0)),0))</f>
        <v>0</v>
      </c>
      <c r="Y104" s="31" t="n">
        <f aca="false">MAX(V104+W104-X104,0)</f>
        <v>0</v>
      </c>
      <c r="Z104" s="32" t="n">
        <f aca="false">Inputs!$B$4+IF(B104=0,Inputs!$L$8,0)+IF(F104=0,Inputs!$L$9,0)+IF(J104=0,Inputs!$L$10,0)+IF(N104=0,Inputs!$L$11,0)+IF(R104=0,Inputs!$L$12,0)+IF(V104=0,Inputs!$L$13,0)</f>
        <v>970</v>
      </c>
      <c r="AA104" s="32" t="n">
        <f aca="false">Z104-MIN(Z104,MAX(B104+C104-(IF(B104&gt;0,MIN(Inputs!$L$8,B104+C104),0)),0))</f>
        <v>970</v>
      </c>
      <c r="AB104" s="32" t="n">
        <f aca="false">AA104-MIN(AA104,MAX(F104+G104-(IF(F104&gt;0,MIN(Inputs!$L$9,F104+G104),0)),0))</f>
        <v>970</v>
      </c>
      <c r="AC104" s="32" t="n">
        <f aca="false">AB104-MIN(AB104,MAX(J104+K104-(IF(J104&gt;0,MIN(Inputs!$L$10,J104+K104),0)),0))</f>
        <v>970</v>
      </c>
      <c r="AD104" s="32" t="n">
        <f aca="false">AC104-MIN(AC104,MAX(N104+O104-(IF(N104&gt;0,MIN(Inputs!$L$11,N104+O104),0)),0))</f>
        <v>970</v>
      </c>
      <c r="AE104" s="32" t="n">
        <f aca="false">AD104-MIN(AD104,MAX(R104+S104-(IF(R104&gt;0,MIN(Inputs!$L$12,R104+S104),0)),0))</f>
        <v>970</v>
      </c>
      <c r="AF104" s="32" t="n">
        <f aca="false">AE104-MIN(AE104,MAX(V104+W104-(IF(V104&gt;0,MIN(Inputs!$L$13,V104+W104),0)),0))</f>
        <v>970</v>
      </c>
      <c r="AG104" s="31" t="n">
        <f aca="false">(B104+C104-E104)+(F104+G104-I104)+(J104+K104-M104)+(N104+O104-Q104)+(R104+S104-U104)+(V104+W104-Y104)</f>
        <v>0</v>
      </c>
      <c r="AH104" s="31" t="n">
        <f aca="false">E104+I104+M104+Q104+U104+Y104</f>
        <v>0</v>
      </c>
      <c r="AI104" s="31" t="n">
        <f aca="false">C104+G104+K104+O104+S104+W104</f>
        <v>0</v>
      </c>
    </row>
    <row r="105" customFormat="false" ht="15" hidden="false" customHeight="false" outlineLevel="0" collapsed="false">
      <c r="A105" s="29" t="n">
        <v>101</v>
      </c>
      <c r="B105" s="30" t="n">
        <f aca="false">E104</f>
        <v>0</v>
      </c>
      <c r="C105" s="30" t="n">
        <f aca="false">B105*Inputs!$K$8/12</f>
        <v>0</v>
      </c>
      <c r="D105" s="30" t="n">
        <f aca="false">IF(B105&gt;0,MIN(Inputs!$L$8,B105+C105),0)+MIN(Z105,MAX(B105+C105-(IF(B105&gt;0,MIN(Inputs!$L$8,B105+C105),0)),0))</f>
        <v>0</v>
      </c>
      <c r="E105" s="31" t="n">
        <f aca="false">MAX(B105+C105-D105,0)</f>
        <v>0</v>
      </c>
      <c r="F105" s="30" t="n">
        <f aca="false">I104</f>
        <v>0</v>
      </c>
      <c r="G105" s="30" t="n">
        <f aca="false">F105*Inputs!$K$9/12</f>
        <v>0</v>
      </c>
      <c r="H105" s="30" t="n">
        <f aca="false">IF(F105&gt;0,MIN(Inputs!$L$9,F105+G105),0)+MIN(AA105,MAX(F105+G105-(IF(F105&gt;0,MIN(Inputs!$L$9,F105+G105),0)),0))</f>
        <v>0</v>
      </c>
      <c r="I105" s="31" t="n">
        <f aca="false">MAX(F105+G105-H105,0)</f>
        <v>0</v>
      </c>
      <c r="J105" s="30" t="n">
        <f aca="false">M104</f>
        <v>0</v>
      </c>
      <c r="K105" s="30" t="n">
        <f aca="false">J105*Inputs!$K$10/12</f>
        <v>0</v>
      </c>
      <c r="L105" s="30" t="n">
        <f aca="false">IF(J105&gt;0,MIN(Inputs!$L$10,J105+K105),0)+MIN(AB105,MAX(J105+K105-(IF(J105&gt;0,MIN(Inputs!$L$10,J105+K105),0)),0))</f>
        <v>0</v>
      </c>
      <c r="M105" s="31" t="n">
        <f aca="false">MAX(J105+K105-L105,0)</f>
        <v>0</v>
      </c>
      <c r="N105" s="30" t="n">
        <f aca="false">Q104</f>
        <v>0</v>
      </c>
      <c r="O105" s="30" t="n">
        <f aca="false">N105*Inputs!$K$11/12</f>
        <v>0</v>
      </c>
      <c r="P105" s="30" t="n">
        <f aca="false">IF(N105&gt;0,MIN(Inputs!$L$11,N105+O105),0)+MIN(AC105,MAX(N105+O105-(IF(N105&gt;0,MIN(Inputs!$L$11,N105+O105),0)),0))</f>
        <v>0</v>
      </c>
      <c r="Q105" s="31" t="n">
        <f aca="false">MAX(N105+O105-P105,0)</f>
        <v>0</v>
      </c>
      <c r="R105" s="30" t="n">
        <f aca="false">U104</f>
        <v>0</v>
      </c>
      <c r="S105" s="30" t="n">
        <f aca="false">R105*Inputs!$K$12/12</f>
        <v>0</v>
      </c>
      <c r="T105" s="30" t="n">
        <f aca="false">IF(R105&gt;0,MIN(Inputs!$L$12,R105+S105),0)+MIN(AD105,MAX(R105+S105-(IF(R105&gt;0,MIN(Inputs!$L$12,R105+S105),0)),0))</f>
        <v>0</v>
      </c>
      <c r="U105" s="31" t="n">
        <f aca="false">MAX(R105+S105-T105,0)</f>
        <v>0</v>
      </c>
      <c r="V105" s="30" t="n">
        <f aca="false">Y104</f>
        <v>0</v>
      </c>
      <c r="W105" s="30" t="n">
        <f aca="false">V105*Inputs!$K$13/12</f>
        <v>0</v>
      </c>
      <c r="X105" s="30" t="n">
        <f aca="false">IF(V105&gt;0,MIN(Inputs!$L$13,V105+W105),0)+MIN(AE105,MAX(V105+W105-(IF(V105&gt;0,MIN(Inputs!$L$13,V105+W105),0)),0))</f>
        <v>0</v>
      </c>
      <c r="Y105" s="31" t="n">
        <f aca="false">MAX(V105+W105-X105,0)</f>
        <v>0</v>
      </c>
      <c r="Z105" s="32" t="n">
        <f aca="false">Inputs!$B$4+IF(B105=0,Inputs!$L$8,0)+IF(F105=0,Inputs!$L$9,0)+IF(J105=0,Inputs!$L$10,0)+IF(N105=0,Inputs!$L$11,0)+IF(R105=0,Inputs!$L$12,0)+IF(V105=0,Inputs!$L$13,0)</f>
        <v>970</v>
      </c>
      <c r="AA105" s="32" t="n">
        <f aca="false">Z105-MIN(Z105,MAX(B105+C105-(IF(B105&gt;0,MIN(Inputs!$L$8,B105+C105),0)),0))</f>
        <v>970</v>
      </c>
      <c r="AB105" s="32" t="n">
        <f aca="false">AA105-MIN(AA105,MAX(F105+G105-(IF(F105&gt;0,MIN(Inputs!$L$9,F105+G105),0)),0))</f>
        <v>970</v>
      </c>
      <c r="AC105" s="32" t="n">
        <f aca="false">AB105-MIN(AB105,MAX(J105+K105-(IF(J105&gt;0,MIN(Inputs!$L$10,J105+K105),0)),0))</f>
        <v>970</v>
      </c>
      <c r="AD105" s="32" t="n">
        <f aca="false">AC105-MIN(AC105,MAX(N105+O105-(IF(N105&gt;0,MIN(Inputs!$L$11,N105+O105),0)),0))</f>
        <v>970</v>
      </c>
      <c r="AE105" s="32" t="n">
        <f aca="false">AD105-MIN(AD105,MAX(R105+S105-(IF(R105&gt;0,MIN(Inputs!$L$12,R105+S105),0)),0))</f>
        <v>970</v>
      </c>
      <c r="AF105" s="32" t="n">
        <f aca="false">AE105-MIN(AE105,MAX(V105+W105-(IF(V105&gt;0,MIN(Inputs!$L$13,V105+W105),0)),0))</f>
        <v>970</v>
      </c>
      <c r="AG105" s="31" t="n">
        <f aca="false">(B105+C105-E105)+(F105+G105-I105)+(J105+K105-M105)+(N105+O105-Q105)+(R105+S105-U105)+(V105+W105-Y105)</f>
        <v>0</v>
      </c>
      <c r="AH105" s="31" t="n">
        <f aca="false">E105+I105+M105+Q105+U105+Y105</f>
        <v>0</v>
      </c>
      <c r="AI105" s="31" t="n">
        <f aca="false">C105+G105+K105+O105+S105+W105</f>
        <v>0</v>
      </c>
    </row>
    <row r="106" customFormat="false" ht="15" hidden="false" customHeight="false" outlineLevel="0" collapsed="false">
      <c r="A106" s="29" t="n">
        <v>102</v>
      </c>
      <c r="B106" s="30" t="n">
        <f aca="false">E105</f>
        <v>0</v>
      </c>
      <c r="C106" s="30" t="n">
        <f aca="false">B106*Inputs!$K$8/12</f>
        <v>0</v>
      </c>
      <c r="D106" s="30" t="n">
        <f aca="false">IF(B106&gt;0,MIN(Inputs!$L$8,B106+C106),0)+MIN(Z106,MAX(B106+C106-(IF(B106&gt;0,MIN(Inputs!$L$8,B106+C106),0)),0))</f>
        <v>0</v>
      </c>
      <c r="E106" s="31" t="n">
        <f aca="false">MAX(B106+C106-D106,0)</f>
        <v>0</v>
      </c>
      <c r="F106" s="30" t="n">
        <f aca="false">I105</f>
        <v>0</v>
      </c>
      <c r="G106" s="30" t="n">
        <f aca="false">F106*Inputs!$K$9/12</f>
        <v>0</v>
      </c>
      <c r="H106" s="30" t="n">
        <f aca="false">IF(F106&gt;0,MIN(Inputs!$L$9,F106+G106),0)+MIN(AA106,MAX(F106+G106-(IF(F106&gt;0,MIN(Inputs!$L$9,F106+G106),0)),0))</f>
        <v>0</v>
      </c>
      <c r="I106" s="31" t="n">
        <f aca="false">MAX(F106+G106-H106,0)</f>
        <v>0</v>
      </c>
      <c r="J106" s="30" t="n">
        <f aca="false">M105</f>
        <v>0</v>
      </c>
      <c r="K106" s="30" t="n">
        <f aca="false">J106*Inputs!$K$10/12</f>
        <v>0</v>
      </c>
      <c r="L106" s="30" t="n">
        <f aca="false">IF(J106&gt;0,MIN(Inputs!$L$10,J106+K106),0)+MIN(AB106,MAX(J106+K106-(IF(J106&gt;0,MIN(Inputs!$L$10,J106+K106),0)),0))</f>
        <v>0</v>
      </c>
      <c r="M106" s="31" t="n">
        <f aca="false">MAX(J106+K106-L106,0)</f>
        <v>0</v>
      </c>
      <c r="N106" s="30" t="n">
        <f aca="false">Q105</f>
        <v>0</v>
      </c>
      <c r="O106" s="30" t="n">
        <f aca="false">N106*Inputs!$K$11/12</f>
        <v>0</v>
      </c>
      <c r="P106" s="30" t="n">
        <f aca="false">IF(N106&gt;0,MIN(Inputs!$L$11,N106+O106),0)+MIN(AC106,MAX(N106+O106-(IF(N106&gt;0,MIN(Inputs!$L$11,N106+O106),0)),0))</f>
        <v>0</v>
      </c>
      <c r="Q106" s="31" t="n">
        <f aca="false">MAX(N106+O106-P106,0)</f>
        <v>0</v>
      </c>
      <c r="R106" s="30" t="n">
        <f aca="false">U105</f>
        <v>0</v>
      </c>
      <c r="S106" s="30" t="n">
        <f aca="false">R106*Inputs!$K$12/12</f>
        <v>0</v>
      </c>
      <c r="T106" s="30" t="n">
        <f aca="false">IF(R106&gt;0,MIN(Inputs!$L$12,R106+S106),0)+MIN(AD106,MAX(R106+S106-(IF(R106&gt;0,MIN(Inputs!$L$12,R106+S106),0)),0))</f>
        <v>0</v>
      </c>
      <c r="U106" s="31" t="n">
        <f aca="false">MAX(R106+S106-T106,0)</f>
        <v>0</v>
      </c>
      <c r="V106" s="30" t="n">
        <f aca="false">Y105</f>
        <v>0</v>
      </c>
      <c r="W106" s="30" t="n">
        <f aca="false">V106*Inputs!$K$13/12</f>
        <v>0</v>
      </c>
      <c r="X106" s="30" t="n">
        <f aca="false">IF(V106&gt;0,MIN(Inputs!$L$13,V106+W106),0)+MIN(AE106,MAX(V106+W106-(IF(V106&gt;0,MIN(Inputs!$L$13,V106+W106),0)),0))</f>
        <v>0</v>
      </c>
      <c r="Y106" s="31" t="n">
        <f aca="false">MAX(V106+W106-X106,0)</f>
        <v>0</v>
      </c>
      <c r="Z106" s="32" t="n">
        <f aca="false">Inputs!$B$4+IF(B106=0,Inputs!$L$8,0)+IF(F106=0,Inputs!$L$9,0)+IF(J106=0,Inputs!$L$10,0)+IF(N106=0,Inputs!$L$11,0)+IF(R106=0,Inputs!$L$12,0)+IF(V106=0,Inputs!$L$13,0)</f>
        <v>970</v>
      </c>
      <c r="AA106" s="32" t="n">
        <f aca="false">Z106-MIN(Z106,MAX(B106+C106-(IF(B106&gt;0,MIN(Inputs!$L$8,B106+C106),0)),0))</f>
        <v>970</v>
      </c>
      <c r="AB106" s="32" t="n">
        <f aca="false">AA106-MIN(AA106,MAX(F106+G106-(IF(F106&gt;0,MIN(Inputs!$L$9,F106+G106),0)),0))</f>
        <v>970</v>
      </c>
      <c r="AC106" s="32" t="n">
        <f aca="false">AB106-MIN(AB106,MAX(J106+K106-(IF(J106&gt;0,MIN(Inputs!$L$10,J106+K106),0)),0))</f>
        <v>970</v>
      </c>
      <c r="AD106" s="32" t="n">
        <f aca="false">AC106-MIN(AC106,MAX(N106+O106-(IF(N106&gt;0,MIN(Inputs!$L$11,N106+O106),0)),0))</f>
        <v>970</v>
      </c>
      <c r="AE106" s="32" t="n">
        <f aca="false">AD106-MIN(AD106,MAX(R106+S106-(IF(R106&gt;0,MIN(Inputs!$L$12,R106+S106),0)),0))</f>
        <v>970</v>
      </c>
      <c r="AF106" s="32" t="n">
        <f aca="false">AE106-MIN(AE106,MAX(V106+W106-(IF(V106&gt;0,MIN(Inputs!$L$13,V106+W106),0)),0))</f>
        <v>970</v>
      </c>
      <c r="AG106" s="31" t="n">
        <f aca="false">(B106+C106-E106)+(F106+G106-I106)+(J106+K106-M106)+(N106+O106-Q106)+(R106+S106-U106)+(V106+W106-Y106)</f>
        <v>0</v>
      </c>
      <c r="AH106" s="31" t="n">
        <f aca="false">E106+I106+M106+Q106+U106+Y106</f>
        <v>0</v>
      </c>
      <c r="AI106" s="31" t="n">
        <f aca="false">C106+G106+K106+O106+S106+W106</f>
        <v>0</v>
      </c>
    </row>
    <row r="107" customFormat="false" ht="15" hidden="false" customHeight="false" outlineLevel="0" collapsed="false">
      <c r="A107" s="29" t="n">
        <v>103</v>
      </c>
      <c r="B107" s="30" t="n">
        <f aca="false">E106</f>
        <v>0</v>
      </c>
      <c r="C107" s="30" t="n">
        <f aca="false">B107*Inputs!$K$8/12</f>
        <v>0</v>
      </c>
      <c r="D107" s="30" t="n">
        <f aca="false">IF(B107&gt;0,MIN(Inputs!$L$8,B107+C107),0)+MIN(Z107,MAX(B107+C107-(IF(B107&gt;0,MIN(Inputs!$L$8,B107+C107),0)),0))</f>
        <v>0</v>
      </c>
      <c r="E107" s="31" t="n">
        <f aca="false">MAX(B107+C107-D107,0)</f>
        <v>0</v>
      </c>
      <c r="F107" s="30" t="n">
        <f aca="false">I106</f>
        <v>0</v>
      </c>
      <c r="G107" s="30" t="n">
        <f aca="false">F107*Inputs!$K$9/12</f>
        <v>0</v>
      </c>
      <c r="H107" s="30" t="n">
        <f aca="false">IF(F107&gt;0,MIN(Inputs!$L$9,F107+G107),0)+MIN(AA107,MAX(F107+G107-(IF(F107&gt;0,MIN(Inputs!$L$9,F107+G107),0)),0))</f>
        <v>0</v>
      </c>
      <c r="I107" s="31" t="n">
        <f aca="false">MAX(F107+G107-H107,0)</f>
        <v>0</v>
      </c>
      <c r="J107" s="30" t="n">
        <f aca="false">M106</f>
        <v>0</v>
      </c>
      <c r="K107" s="30" t="n">
        <f aca="false">J107*Inputs!$K$10/12</f>
        <v>0</v>
      </c>
      <c r="L107" s="30" t="n">
        <f aca="false">IF(J107&gt;0,MIN(Inputs!$L$10,J107+K107),0)+MIN(AB107,MAX(J107+K107-(IF(J107&gt;0,MIN(Inputs!$L$10,J107+K107),0)),0))</f>
        <v>0</v>
      </c>
      <c r="M107" s="31" t="n">
        <f aca="false">MAX(J107+K107-L107,0)</f>
        <v>0</v>
      </c>
      <c r="N107" s="30" t="n">
        <f aca="false">Q106</f>
        <v>0</v>
      </c>
      <c r="O107" s="30" t="n">
        <f aca="false">N107*Inputs!$K$11/12</f>
        <v>0</v>
      </c>
      <c r="P107" s="30" t="n">
        <f aca="false">IF(N107&gt;0,MIN(Inputs!$L$11,N107+O107),0)+MIN(AC107,MAX(N107+O107-(IF(N107&gt;0,MIN(Inputs!$L$11,N107+O107),0)),0))</f>
        <v>0</v>
      </c>
      <c r="Q107" s="31" t="n">
        <f aca="false">MAX(N107+O107-P107,0)</f>
        <v>0</v>
      </c>
      <c r="R107" s="30" t="n">
        <f aca="false">U106</f>
        <v>0</v>
      </c>
      <c r="S107" s="30" t="n">
        <f aca="false">R107*Inputs!$K$12/12</f>
        <v>0</v>
      </c>
      <c r="T107" s="30" t="n">
        <f aca="false">IF(R107&gt;0,MIN(Inputs!$L$12,R107+S107),0)+MIN(AD107,MAX(R107+S107-(IF(R107&gt;0,MIN(Inputs!$L$12,R107+S107),0)),0))</f>
        <v>0</v>
      </c>
      <c r="U107" s="31" t="n">
        <f aca="false">MAX(R107+S107-T107,0)</f>
        <v>0</v>
      </c>
      <c r="V107" s="30" t="n">
        <f aca="false">Y106</f>
        <v>0</v>
      </c>
      <c r="W107" s="30" t="n">
        <f aca="false">V107*Inputs!$K$13/12</f>
        <v>0</v>
      </c>
      <c r="X107" s="30" t="n">
        <f aca="false">IF(V107&gt;0,MIN(Inputs!$L$13,V107+W107),0)+MIN(AE107,MAX(V107+W107-(IF(V107&gt;0,MIN(Inputs!$L$13,V107+W107),0)),0))</f>
        <v>0</v>
      </c>
      <c r="Y107" s="31" t="n">
        <f aca="false">MAX(V107+W107-X107,0)</f>
        <v>0</v>
      </c>
      <c r="Z107" s="32" t="n">
        <f aca="false">Inputs!$B$4+IF(B107=0,Inputs!$L$8,0)+IF(F107=0,Inputs!$L$9,0)+IF(J107=0,Inputs!$L$10,0)+IF(N107=0,Inputs!$L$11,0)+IF(R107=0,Inputs!$L$12,0)+IF(V107=0,Inputs!$L$13,0)</f>
        <v>970</v>
      </c>
      <c r="AA107" s="32" t="n">
        <f aca="false">Z107-MIN(Z107,MAX(B107+C107-(IF(B107&gt;0,MIN(Inputs!$L$8,B107+C107),0)),0))</f>
        <v>970</v>
      </c>
      <c r="AB107" s="32" t="n">
        <f aca="false">AA107-MIN(AA107,MAX(F107+G107-(IF(F107&gt;0,MIN(Inputs!$L$9,F107+G107),0)),0))</f>
        <v>970</v>
      </c>
      <c r="AC107" s="32" t="n">
        <f aca="false">AB107-MIN(AB107,MAX(J107+K107-(IF(J107&gt;0,MIN(Inputs!$L$10,J107+K107),0)),0))</f>
        <v>970</v>
      </c>
      <c r="AD107" s="32" t="n">
        <f aca="false">AC107-MIN(AC107,MAX(N107+O107-(IF(N107&gt;0,MIN(Inputs!$L$11,N107+O107),0)),0))</f>
        <v>970</v>
      </c>
      <c r="AE107" s="32" t="n">
        <f aca="false">AD107-MIN(AD107,MAX(R107+S107-(IF(R107&gt;0,MIN(Inputs!$L$12,R107+S107),0)),0))</f>
        <v>970</v>
      </c>
      <c r="AF107" s="32" t="n">
        <f aca="false">AE107-MIN(AE107,MAX(V107+W107-(IF(V107&gt;0,MIN(Inputs!$L$13,V107+W107),0)),0))</f>
        <v>970</v>
      </c>
      <c r="AG107" s="31" t="n">
        <f aca="false">(B107+C107-E107)+(F107+G107-I107)+(J107+K107-M107)+(N107+O107-Q107)+(R107+S107-U107)+(V107+W107-Y107)</f>
        <v>0</v>
      </c>
      <c r="AH107" s="31" t="n">
        <f aca="false">E107+I107+M107+Q107+U107+Y107</f>
        <v>0</v>
      </c>
      <c r="AI107" s="31" t="n">
        <f aca="false">C107+G107+K107+O107+S107+W107</f>
        <v>0</v>
      </c>
    </row>
    <row r="108" customFormat="false" ht="15" hidden="false" customHeight="false" outlineLevel="0" collapsed="false">
      <c r="A108" s="29" t="n">
        <v>104</v>
      </c>
      <c r="B108" s="30" t="n">
        <f aca="false">E107</f>
        <v>0</v>
      </c>
      <c r="C108" s="30" t="n">
        <f aca="false">B108*Inputs!$K$8/12</f>
        <v>0</v>
      </c>
      <c r="D108" s="30" t="n">
        <f aca="false">IF(B108&gt;0,MIN(Inputs!$L$8,B108+C108),0)+MIN(Z108,MAX(B108+C108-(IF(B108&gt;0,MIN(Inputs!$L$8,B108+C108),0)),0))</f>
        <v>0</v>
      </c>
      <c r="E108" s="31" t="n">
        <f aca="false">MAX(B108+C108-D108,0)</f>
        <v>0</v>
      </c>
      <c r="F108" s="30" t="n">
        <f aca="false">I107</f>
        <v>0</v>
      </c>
      <c r="G108" s="30" t="n">
        <f aca="false">F108*Inputs!$K$9/12</f>
        <v>0</v>
      </c>
      <c r="H108" s="30" t="n">
        <f aca="false">IF(F108&gt;0,MIN(Inputs!$L$9,F108+G108),0)+MIN(AA108,MAX(F108+G108-(IF(F108&gt;0,MIN(Inputs!$L$9,F108+G108),0)),0))</f>
        <v>0</v>
      </c>
      <c r="I108" s="31" t="n">
        <f aca="false">MAX(F108+G108-H108,0)</f>
        <v>0</v>
      </c>
      <c r="J108" s="30" t="n">
        <f aca="false">M107</f>
        <v>0</v>
      </c>
      <c r="K108" s="30" t="n">
        <f aca="false">J108*Inputs!$K$10/12</f>
        <v>0</v>
      </c>
      <c r="L108" s="30" t="n">
        <f aca="false">IF(J108&gt;0,MIN(Inputs!$L$10,J108+K108),0)+MIN(AB108,MAX(J108+K108-(IF(J108&gt;0,MIN(Inputs!$L$10,J108+K108),0)),0))</f>
        <v>0</v>
      </c>
      <c r="M108" s="31" t="n">
        <f aca="false">MAX(J108+K108-L108,0)</f>
        <v>0</v>
      </c>
      <c r="N108" s="30" t="n">
        <f aca="false">Q107</f>
        <v>0</v>
      </c>
      <c r="O108" s="30" t="n">
        <f aca="false">N108*Inputs!$K$11/12</f>
        <v>0</v>
      </c>
      <c r="P108" s="30" t="n">
        <f aca="false">IF(N108&gt;0,MIN(Inputs!$L$11,N108+O108),0)+MIN(AC108,MAX(N108+O108-(IF(N108&gt;0,MIN(Inputs!$L$11,N108+O108),0)),0))</f>
        <v>0</v>
      </c>
      <c r="Q108" s="31" t="n">
        <f aca="false">MAX(N108+O108-P108,0)</f>
        <v>0</v>
      </c>
      <c r="R108" s="30" t="n">
        <f aca="false">U107</f>
        <v>0</v>
      </c>
      <c r="S108" s="30" t="n">
        <f aca="false">R108*Inputs!$K$12/12</f>
        <v>0</v>
      </c>
      <c r="T108" s="30" t="n">
        <f aca="false">IF(R108&gt;0,MIN(Inputs!$L$12,R108+S108),0)+MIN(AD108,MAX(R108+S108-(IF(R108&gt;0,MIN(Inputs!$L$12,R108+S108),0)),0))</f>
        <v>0</v>
      </c>
      <c r="U108" s="31" t="n">
        <f aca="false">MAX(R108+S108-T108,0)</f>
        <v>0</v>
      </c>
      <c r="V108" s="30" t="n">
        <f aca="false">Y107</f>
        <v>0</v>
      </c>
      <c r="W108" s="30" t="n">
        <f aca="false">V108*Inputs!$K$13/12</f>
        <v>0</v>
      </c>
      <c r="X108" s="30" t="n">
        <f aca="false">IF(V108&gt;0,MIN(Inputs!$L$13,V108+W108),0)+MIN(AE108,MAX(V108+W108-(IF(V108&gt;0,MIN(Inputs!$L$13,V108+W108),0)),0))</f>
        <v>0</v>
      </c>
      <c r="Y108" s="31" t="n">
        <f aca="false">MAX(V108+W108-X108,0)</f>
        <v>0</v>
      </c>
      <c r="Z108" s="32" t="n">
        <f aca="false">Inputs!$B$4+IF(B108=0,Inputs!$L$8,0)+IF(F108=0,Inputs!$L$9,0)+IF(J108=0,Inputs!$L$10,0)+IF(N108=0,Inputs!$L$11,0)+IF(R108=0,Inputs!$L$12,0)+IF(V108=0,Inputs!$L$13,0)</f>
        <v>970</v>
      </c>
      <c r="AA108" s="32" t="n">
        <f aca="false">Z108-MIN(Z108,MAX(B108+C108-(IF(B108&gt;0,MIN(Inputs!$L$8,B108+C108),0)),0))</f>
        <v>970</v>
      </c>
      <c r="AB108" s="32" t="n">
        <f aca="false">AA108-MIN(AA108,MAX(F108+G108-(IF(F108&gt;0,MIN(Inputs!$L$9,F108+G108),0)),0))</f>
        <v>970</v>
      </c>
      <c r="AC108" s="32" t="n">
        <f aca="false">AB108-MIN(AB108,MAX(J108+K108-(IF(J108&gt;0,MIN(Inputs!$L$10,J108+K108),0)),0))</f>
        <v>970</v>
      </c>
      <c r="AD108" s="32" t="n">
        <f aca="false">AC108-MIN(AC108,MAX(N108+O108-(IF(N108&gt;0,MIN(Inputs!$L$11,N108+O108),0)),0))</f>
        <v>970</v>
      </c>
      <c r="AE108" s="32" t="n">
        <f aca="false">AD108-MIN(AD108,MAX(R108+S108-(IF(R108&gt;0,MIN(Inputs!$L$12,R108+S108),0)),0))</f>
        <v>970</v>
      </c>
      <c r="AF108" s="32" t="n">
        <f aca="false">AE108-MIN(AE108,MAX(V108+W108-(IF(V108&gt;0,MIN(Inputs!$L$13,V108+W108),0)),0))</f>
        <v>970</v>
      </c>
      <c r="AG108" s="31" t="n">
        <f aca="false">(B108+C108-E108)+(F108+G108-I108)+(J108+K108-M108)+(N108+O108-Q108)+(R108+S108-U108)+(V108+W108-Y108)</f>
        <v>0</v>
      </c>
      <c r="AH108" s="31" t="n">
        <f aca="false">E108+I108+M108+Q108+U108+Y108</f>
        <v>0</v>
      </c>
      <c r="AI108" s="31" t="n">
        <f aca="false">C108+G108+K108+O108+S108+W108</f>
        <v>0</v>
      </c>
    </row>
    <row r="109" customFormat="false" ht="15" hidden="false" customHeight="false" outlineLevel="0" collapsed="false">
      <c r="A109" s="29" t="n">
        <v>105</v>
      </c>
      <c r="B109" s="30" t="n">
        <f aca="false">E108</f>
        <v>0</v>
      </c>
      <c r="C109" s="30" t="n">
        <f aca="false">B109*Inputs!$K$8/12</f>
        <v>0</v>
      </c>
      <c r="D109" s="30" t="n">
        <f aca="false">IF(B109&gt;0,MIN(Inputs!$L$8,B109+C109),0)+MIN(Z109,MAX(B109+C109-(IF(B109&gt;0,MIN(Inputs!$L$8,B109+C109),0)),0))</f>
        <v>0</v>
      </c>
      <c r="E109" s="31" t="n">
        <f aca="false">MAX(B109+C109-D109,0)</f>
        <v>0</v>
      </c>
      <c r="F109" s="30" t="n">
        <f aca="false">I108</f>
        <v>0</v>
      </c>
      <c r="G109" s="30" t="n">
        <f aca="false">F109*Inputs!$K$9/12</f>
        <v>0</v>
      </c>
      <c r="H109" s="30" t="n">
        <f aca="false">IF(F109&gt;0,MIN(Inputs!$L$9,F109+G109),0)+MIN(AA109,MAX(F109+G109-(IF(F109&gt;0,MIN(Inputs!$L$9,F109+G109),0)),0))</f>
        <v>0</v>
      </c>
      <c r="I109" s="31" t="n">
        <f aca="false">MAX(F109+G109-H109,0)</f>
        <v>0</v>
      </c>
      <c r="J109" s="30" t="n">
        <f aca="false">M108</f>
        <v>0</v>
      </c>
      <c r="K109" s="30" t="n">
        <f aca="false">J109*Inputs!$K$10/12</f>
        <v>0</v>
      </c>
      <c r="L109" s="30" t="n">
        <f aca="false">IF(J109&gt;0,MIN(Inputs!$L$10,J109+K109),0)+MIN(AB109,MAX(J109+K109-(IF(J109&gt;0,MIN(Inputs!$L$10,J109+K109),0)),0))</f>
        <v>0</v>
      </c>
      <c r="M109" s="31" t="n">
        <f aca="false">MAX(J109+K109-L109,0)</f>
        <v>0</v>
      </c>
      <c r="N109" s="30" t="n">
        <f aca="false">Q108</f>
        <v>0</v>
      </c>
      <c r="O109" s="30" t="n">
        <f aca="false">N109*Inputs!$K$11/12</f>
        <v>0</v>
      </c>
      <c r="P109" s="30" t="n">
        <f aca="false">IF(N109&gt;0,MIN(Inputs!$L$11,N109+O109),0)+MIN(AC109,MAX(N109+O109-(IF(N109&gt;0,MIN(Inputs!$L$11,N109+O109),0)),0))</f>
        <v>0</v>
      </c>
      <c r="Q109" s="31" t="n">
        <f aca="false">MAX(N109+O109-P109,0)</f>
        <v>0</v>
      </c>
      <c r="R109" s="30" t="n">
        <f aca="false">U108</f>
        <v>0</v>
      </c>
      <c r="S109" s="30" t="n">
        <f aca="false">R109*Inputs!$K$12/12</f>
        <v>0</v>
      </c>
      <c r="T109" s="30" t="n">
        <f aca="false">IF(R109&gt;0,MIN(Inputs!$L$12,R109+S109),0)+MIN(AD109,MAX(R109+S109-(IF(R109&gt;0,MIN(Inputs!$L$12,R109+S109),0)),0))</f>
        <v>0</v>
      </c>
      <c r="U109" s="31" t="n">
        <f aca="false">MAX(R109+S109-T109,0)</f>
        <v>0</v>
      </c>
      <c r="V109" s="30" t="n">
        <f aca="false">Y108</f>
        <v>0</v>
      </c>
      <c r="W109" s="30" t="n">
        <f aca="false">V109*Inputs!$K$13/12</f>
        <v>0</v>
      </c>
      <c r="X109" s="30" t="n">
        <f aca="false">IF(V109&gt;0,MIN(Inputs!$L$13,V109+W109),0)+MIN(AE109,MAX(V109+W109-(IF(V109&gt;0,MIN(Inputs!$L$13,V109+W109),0)),0))</f>
        <v>0</v>
      </c>
      <c r="Y109" s="31" t="n">
        <f aca="false">MAX(V109+W109-X109,0)</f>
        <v>0</v>
      </c>
      <c r="Z109" s="32" t="n">
        <f aca="false">Inputs!$B$4+IF(B109=0,Inputs!$L$8,0)+IF(F109=0,Inputs!$L$9,0)+IF(J109=0,Inputs!$L$10,0)+IF(N109=0,Inputs!$L$11,0)+IF(R109=0,Inputs!$L$12,0)+IF(V109=0,Inputs!$L$13,0)</f>
        <v>970</v>
      </c>
      <c r="AA109" s="32" t="n">
        <f aca="false">Z109-MIN(Z109,MAX(B109+C109-(IF(B109&gt;0,MIN(Inputs!$L$8,B109+C109),0)),0))</f>
        <v>970</v>
      </c>
      <c r="AB109" s="32" t="n">
        <f aca="false">AA109-MIN(AA109,MAX(F109+G109-(IF(F109&gt;0,MIN(Inputs!$L$9,F109+G109),0)),0))</f>
        <v>970</v>
      </c>
      <c r="AC109" s="32" t="n">
        <f aca="false">AB109-MIN(AB109,MAX(J109+K109-(IF(J109&gt;0,MIN(Inputs!$L$10,J109+K109),0)),0))</f>
        <v>970</v>
      </c>
      <c r="AD109" s="32" t="n">
        <f aca="false">AC109-MIN(AC109,MAX(N109+O109-(IF(N109&gt;0,MIN(Inputs!$L$11,N109+O109),0)),0))</f>
        <v>970</v>
      </c>
      <c r="AE109" s="32" t="n">
        <f aca="false">AD109-MIN(AD109,MAX(R109+S109-(IF(R109&gt;0,MIN(Inputs!$L$12,R109+S109),0)),0))</f>
        <v>970</v>
      </c>
      <c r="AF109" s="32" t="n">
        <f aca="false">AE109-MIN(AE109,MAX(V109+W109-(IF(V109&gt;0,MIN(Inputs!$L$13,V109+W109),0)),0))</f>
        <v>970</v>
      </c>
      <c r="AG109" s="31" t="n">
        <f aca="false">(B109+C109-E109)+(F109+G109-I109)+(J109+K109-M109)+(N109+O109-Q109)+(R109+S109-U109)+(V109+W109-Y109)</f>
        <v>0</v>
      </c>
      <c r="AH109" s="31" t="n">
        <f aca="false">E109+I109+M109+Q109+U109+Y109</f>
        <v>0</v>
      </c>
      <c r="AI109" s="31" t="n">
        <f aca="false">C109+G109+K109+O109+S109+W109</f>
        <v>0</v>
      </c>
    </row>
    <row r="110" customFormat="false" ht="15" hidden="false" customHeight="false" outlineLevel="0" collapsed="false">
      <c r="A110" s="29" t="n">
        <v>106</v>
      </c>
      <c r="B110" s="30" t="n">
        <f aca="false">E109</f>
        <v>0</v>
      </c>
      <c r="C110" s="30" t="n">
        <f aca="false">B110*Inputs!$K$8/12</f>
        <v>0</v>
      </c>
      <c r="D110" s="30" t="n">
        <f aca="false">IF(B110&gt;0,MIN(Inputs!$L$8,B110+C110),0)+MIN(Z110,MAX(B110+C110-(IF(B110&gt;0,MIN(Inputs!$L$8,B110+C110),0)),0))</f>
        <v>0</v>
      </c>
      <c r="E110" s="31" t="n">
        <f aca="false">MAX(B110+C110-D110,0)</f>
        <v>0</v>
      </c>
      <c r="F110" s="30" t="n">
        <f aca="false">I109</f>
        <v>0</v>
      </c>
      <c r="G110" s="30" t="n">
        <f aca="false">F110*Inputs!$K$9/12</f>
        <v>0</v>
      </c>
      <c r="H110" s="30" t="n">
        <f aca="false">IF(F110&gt;0,MIN(Inputs!$L$9,F110+G110),0)+MIN(AA110,MAX(F110+G110-(IF(F110&gt;0,MIN(Inputs!$L$9,F110+G110),0)),0))</f>
        <v>0</v>
      </c>
      <c r="I110" s="31" t="n">
        <f aca="false">MAX(F110+G110-H110,0)</f>
        <v>0</v>
      </c>
      <c r="J110" s="30" t="n">
        <f aca="false">M109</f>
        <v>0</v>
      </c>
      <c r="K110" s="30" t="n">
        <f aca="false">J110*Inputs!$K$10/12</f>
        <v>0</v>
      </c>
      <c r="L110" s="30" t="n">
        <f aca="false">IF(J110&gt;0,MIN(Inputs!$L$10,J110+K110),0)+MIN(AB110,MAX(J110+K110-(IF(J110&gt;0,MIN(Inputs!$L$10,J110+K110),0)),0))</f>
        <v>0</v>
      </c>
      <c r="M110" s="31" t="n">
        <f aca="false">MAX(J110+K110-L110,0)</f>
        <v>0</v>
      </c>
      <c r="N110" s="30" t="n">
        <f aca="false">Q109</f>
        <v>0</v>
      </c>
      <c r="O110" s="30" t="n">
        <f aca="false">N110*Inputs!$K$11/12</f>
        <v>0</v>
      </c>
      <c r="P110" s="30" t="n">
        <f aca="false">IF(N110&gt;0,MIN(Inputs!$L$11,N110+O110),0)+MIN(AC110,MAX(N110+O110-(IF(N110&gt;0,MIN(Inputs!$L$11,N110+O110),0)),0))</f>
        <v>0</v>
      </c>
      <c r="Q110" s="31" t="n">
        <f aca="false">MAX(N110+O110-P110,0)</f>
        <v>0</v>
      </c>
      <c r="R110" s="30" t="n">
        <f aca="false">U109</f>
        <v>0</v>
      </c>
      <c r="S110" s="30" t="n">
        <f aca="false">R110*Inputs!$K$12/12</f>
        <v>0</v>
      </c>
      <c r="T110" s="30" t="n">
        <f aca="false">IF(R110&gt;0,MIN(Inputs!$L$12,R110+S110),0)+MIN(AD110,MAX(R110+S110-(IF(R110&gt;0,MIN(Inputs!$L$12,R110+S110),0)),0))</f>
        <v>0</v>
      </c>
      <c r="U110" s="31" t="n">
        <f aca="false">MAX(R110+S110-T110,0)</f>
        <v>0</v>
      </c>
      <c r="V110" s="30" t="n">
        <f aca="false">Y109</f>
        <v>0</v>
      </c>
      <c r="W110" s="30" t="n">
        <f aca="false">V110*Inputs!$K$13/12</f>
        <v>0</v>
      </c>
      <c r="X110" s="30" t="n">
        <f aca="false">IF(V110&gt;0,MIN(Inputs!$L$13,V110+W110),0)+MIN(AE110,MAX(V110+W110-(IF(V110&gt;0,MIN(Inputs!$L$13,V110+W110),0)),0))</f>
        <v>0</v>
      </c>
      <c r="Y110" s="31" t="n">
        <f aca="false">MAX(V110+W110-X110,0)</f>
        <v>0</v>
      </c>
      <c r="Z110" s="32" t="n">
        <f aca="false">Inputs!$B$4+IF(B110=0,Inputs!$L$8,0)+IF(F110=0,Inputs!$L$9,0)+IF(J110=0,Inputs!$L$10,0)+IF(N110=0,Inputs!$L$11,0)+IF(R110=0,Inputs!$L$12,0)+IF(V110=0,Inputs!$L$13,0)</f>
        <v>970</v>
      </c>
      <c r="AA110" s="32" t="n">
        <f aca="false">Z110-MIN(Z110,MAX(B110+C110-(IF(B110&gt;0,MIN(Inputs!$L$8,B110+C110),0)),0))</f>
        <v>970</v>
      </c>
      <c r="AB110" s="32" t="n">
        <f aca="false">AA110-MIN(AA110,MAX(F110+G110-(IF(F110&gt;0,MIN(Inputs!$L$9,F110+G110),0)),0))</f>
        <v>970</v>
      </c>
      <c r="AC110" s="32" t="n">
        <f aca="false">AB110-MIN(AB110,MAX(J110+K110-(IF(J110&gt;0,MIN(Inputs!$L$10,J110+K110),0)),0))</f>
        <v>970</v>
      </c>
      <c r="AD110" s="32" t="n">
        <f aca="false">AC110-MIN(AC110,MAX(N110+O110-(IF(N110&gt;0,MIN(Inputs!$L$11,N110+O110),0)),0))</f>
        <v>970</v>
      </c>
      <c r="AE110" s="32" t="n">
        <f aca="false">AD110-MIN(AD110,MAX(R110+S110-(IF(R110&gt;0,MIN(Inputs!$L$12,R110+S110),0)),0))</f>
        <v>970</v>
      </c>
      <c r="AF110" s="32" t="n">
        <f aca="false">AE110-MIN(AE110,MAX(V110+W110-(IF(V110&gt;0,MIN(Inputs!$L$13,V110+W110),0)),0))</f>
        <v>970</v>
      </c>
      <c r="AG110" s="31" t="n">
        <f aca="false">(B110+C110-E110)+(F110+G110-I110)+(J110+K110-M110)+(N110+O110-Q110)+(R110+S110-U110)+(V110+W110-Y110)</f>
        <v>0</v>
      </c>
      <c r="AH110" s="31" t="n">
        <f aca="false">E110+I110+M110+Q110+U110+Y110</f>
        <v>0</v>
      </c>
      <c r="AI110" s="31" t="n">
        <f aca="false">C110+G110+K110+O110+S110+W110</f>
        <v>0</v>
      </c>
    </row>
    <row r="111" customFormat="false" ht="15" hidden="false" customHeight="false" outlineLevel="0" collapsed="false">
      <c r="A111" s="29" t="n">
        <v>107</v>
      </c>
      <c r="B111" s="30" t="n">
        <f aca="false">E110</f>
        <v>0</v>
      </c>
      <c r="C111" s="30" t="n">
        <f aca="false">B111*Inputs!$K$8/12</f>
        <v>0</v>
      </c>
      <c r="D111" s="30" t="n">
        <f aca="false">IF(B111&gt;0,MIN(Inputs!$L$8,B111+C111),0)+MIN(Z111,MAX(B111+C111-(IF(B111&gt;0,MIN(Inputs!$L$8,B111+C111),0)),0))</f>
        <v>0</v>
      </c>
      <c r="E111" s="31" t="n">
        <f aca="false">MAX(B111+C111-D111,0)</f>
        <v>0</v>
      </c>
      <c r="F111" s="30" t="n">
        <f aca="false">I110</f>
        <v>0</v>
      </c>
      <c r="G111" s="30" t="n">
        <f aca="false">F111*Inputs!$K$9/12</f>
        <v>0</v>
      </c>
      <c r="H111" s="30" t="n">
        <f aca="false">IF(F111&gt;0,MIN(Inputs!$L$9,F111+G111),0)+MIN(AA111,MAX(F111+G111-(IF(F111&gt;0,MIN(Inputs!$L$9,F111+G111),0)),0))</f>
        <v>0</v>
      </c>
      <c r="I111" s="31" t="n">
        <f aca="false">MAX(F111+G111-H111,0)</f>
        <v>0</v>
      </c>
      <c r="J111" s="30" t="n">
        <f aca="false">M110</f>
        <v>0</v>
      </c>
      <c r="K111" s="30" t="n">
        <f aca="false">J111*Inputs!$K$10/12</f>
        <v>0</v>
      </c>
      <c r="L111" s="30" t="n">
        <f aca="false">IF(J111&gt;0,MIN(Inputs!$L$10,J111+K111),0)+MIN(AB111,MAX(J111+K111-(IF(J111&gt;0,MIN(Inputs!$L$10,J111+K111),0)),0))</f>
        <v>0</v>
      </c>
      <c r="M111" s="31" t="n">
        <f aca="false">MAX(J111+K111-L111,0)</f>
        <v>0</v>
      </c>
      <c r="N111" s="30" t="n">
        <f aca="false">Q110</f>
        <v>0</v>
      </c>
      <c r="O111" s="30" t="n">
        <f aca="false">N111*Inputs!$K$11/12</f>
        <v>0</v>
      </c>
      <c r="P111" s="30" t="n">
        <f aca="false">IF(N111&gt;0,MIN(Inputs!$L$11,N111+O111),0)+MIN(AC111,MAX(N111+O111-(IF(N111&gt;0,MIN(Inputs!$L$11,N111+O111),0)),0))</f>
        <v>0</v>
      </c>
      <c r="Q111" s="31" t="n">
        <f aca="false">MAX(N111+O111-P111,0)</f>
        <v>0</v>
      </c>
      <c r="R111" s="30" t="n">
        <f aca="false">U110</f>
        <v>0</v>
      </c>
      <c r="S111" s="30" t="n">
        <f aca="false">R111*Inputs!$K$12/12</f>
        <v>0</v>
      </c>
      <c r="T111" s="30" t="n">
        <f aca="false">IF(R111&gt;0,MIN(Inputs!$L$12,R111+S111),0)+MIN(AD111,MAX(R111+S111-(IF(R111&gt;0,MIN(Inputs!$L$12,R111+S111),0)),0))</f>
        <v>0</v>
      </c>
      <c r="U111" s="31" t="n">
        <f aca="false">MAX(R111+S111-T111,0)</f>
        <v>0</v>
      </c>
      <c r="V111" s="30" t="n">
        <f aca="false">Y110</f>
        <v>0</v>
      </c>
      <c r="W111" s="30" t="n">
        <f aca="false">V111*Inputs!$K$13/12</f>
        <v>0</v>
      </c>
      <c r="X111" s="30" t="n">
        <f aca="false">IF(V111&gt;0,MIN(Inputs!$L$13,V111+W111),0)+MIN(AE111,MAX(V111+W111-(IF(V111&gt;0,MIN(Inputs!$L$13,V111+W111),0)),0))</f>
        <v>0</v>
      </c>
      <c r="Y111" s="31" t="n">
        <f aca="false">MAX(V111+W111-X111,0)</f>
        <v>0</v>
      </c>
      <c r="Z111" s="32" t="n">
        <f aca="false">Inputs!$B$4+IF(B111=0,Inputs!$L$8,0)+IF(F111=0,Inputs!$L$9,0)+IF(J111=0,Inputs!$L$10,0)+IF(N111=0,Inputs!$L$11,0)+IF(R111=0,Inputs!$L$12,0)+IF(V111=0,Inputs!$L$13,0)</f>
        <v>970</v>
      </c>
      <c r="AA111" s="32" t="n">
        <f aca="false">Z111-MIN(Z111,MAX(B111+C111-(IF(B111&gt;0,MIN(Inputs!$L$8,B111+C111),0)),0))</f>
        <v>970</v>
      </c>
      <c r="AB111" s="32" t="n">
        <f aca="false">AA111-MIN(AA111,MAX(F111+G111-(IF(F111&gt;0,MIN(Inputs!$L$9,F111+G111),0)),0))</f>
        <v>970</v>
      </c>
      <c r="AC111" s="32" t="n">
        <f aca="false">AB111-MIN(AB111,MAX(J111+K111-(IF(J111&gt;0,MIN(Inputs!$L$10,J111+K111),0)),0))</f>
        <v>970</v>
      </c>
      <c r="AD111" s="32" t="n">
        <f aca="false">AC111-MIN(AC111,MAX(N111+O111-(IF(N111&gt;0,MIN(Inputs!$L$11,N111+O111),0)),0))</f>
        <v>970</v>
      </c>
      <c r="AE111" s="32" t="n">
        <f aca="false">AD111-MIN(AD111,MAX(R111+S111-(IF(R111&gt;0,MIN(Inputs!$L$12,R111+S111),0)),0))</f>
        <v>970</v>
      </c>
      <c r="AF111" s="32" t="n">
        <f aca="false">AE111-MIN(AE111,MAX(V111+W111-(IF(V111&gt;0,MIN(Inputs!$L$13,V111+W111),0)),0))</f>
        <v>970</v>
      </c>
      <c r="AG111" s="31" t="n">
        <f aca="false">(B111+C111-E111)+(F111+G111-I111)+(J111+K111-M111)+(N111+O111-Q111)+(R111+S111-U111)+(V111+W111-Y111)</f>
        <v>0</v>
      </c>
      <c r="AH111" s="31" t="n">
        <f aca="false">E111+I111+M111+Q111+U111+Y111</f>
        <v>0</v>
      </c>
      <c r="AI111" s="31" t="n">
        <f aca="false">C111+G111+K111+O111+S111+W111</f>
        <v>0</v>
      </c>
    </row>
    <row r="112" customFormat="false" ht="15" hidden="false" customHeight="false" outlineLevel="0" collapsed="false">
      <c r="A112" s="29" t="n">
        <v>108</v>
      </c>
      <c r="B112" s="30" t="n">
        <f aca="false">E111</f>
        <v>0</v>
      </c>
      <c r="C112" s="30" t="n">
        <f aca="false">B112*Inputs!$K$8/12</f>
        <v>0</v>
      </c>
      <c r="D112" s="30" t="n">
        <f aca="false">IF(B112&gt;0,MIN(Inputs!$L$8,B112+C112),0)+MIN(Z112,MAX(B112+C112-(IF(B112&gt;0,MIN(Inputs!$L$8,B112+C112),0)),0))</f>
        <v>0</v>
      </c>
      <c r="E112" s="31" t="n">
        <f aca="false">MAX(B112+C112-D112,0)</f>
        <v>0</v>
      </c>
      <c r="F112" s="30" t="n">
        <f aca="false">I111</f>
        <v>0</v>
      </c>
      <c r="G112" s="30" t="n">
        <f aca="false">F112*Inputs!$K$9/12</f>
        <v>0</v>
      </c>
      <c r="H112" s="30" t="n">
        <f aca="false">IF(F112&gt;0,MIN(Inputs!$L$9,F112+G112),0)+MIN(AA112,MAX(F112+G112-(IF(F112&gt;0,MIN(Inputs!$L$9,F112+G112),0)),0))</f>
        <v>0</v>
      </c>
      <c r="I112" s="31" t="n">
        <f aca="false">MAX(F112+G112-H112,0)</f>
        <v>0</v>
      </c>
      <c r="J112" s="30" t="n">
        <f aca="false">M111</f>
        <v>0</v>
      </c>
      <c r="K112" s="30" t="n">
        <f aca="false">J112*Inputs!$K$10/12</f>
        <v>0</v>
      </c>
      <c r="L112" s="30" t="n">
        <f aca="false">IF(J112&gt;0,MIN(Inputs!$L$10,J112+K112),0)+MIN(AB112,MAX(J112+K112-(IF(J112&gt;0,MIN(Inputs!$L$10,J112+K112),0)),0))</f>
        <v>0</v>
      </c>
      <c r="M112" s="31" t="n">
        <f aca="false">MAX(J112+K112-L112,0)</f>
        <v>0</v>
      </c>
      <c r="N112" s="30" t="n">
        <f aca="false">Q111</f>
        <v>0</v>
      </c>
      <c r="O112" s="30" t="n">
        <f aca="false">N112*Inputs!$K$11/12</f>
        <v>0</v>
      </c>
      <c r="P112" s="30" t="n">
        <f aca="false">IF(N112&gt;0,MIN(Inputs!$L$11,N112+O112),0)+MIN(AC112,MAX(N112+O112-(IF(N112&gt;0,MIN(Inputs!$L$11,N112+O112),0)),0))</f>
        <v>0</v>
      </c>
      <c r="Q112" s="31" t="n">
        <f aca="false">MAX(N112+O112-P112,0)</f>
        <v>0</v>
      </c>
      <c r="R112" s="30" t="n">
        <f aca="false">U111</f>
        <v>0</v>
      </c>
      <c r="S112" s="30" t="n">
        <f aca="false">R112*Inputs!$K$12/12</f>
        <v>0</v>
      </c>
      <c r="T112" s="30" t="n">
        <f aca="false">IF(R112&gt;0,MIN(Inputs!$L$12,R112+S112),0)+MIN(AD112,MAX(R112+S112-(IF(R112&gt;0,MIN(Inputs!$L$12,R112+S112),0)),0))</f>
        <v>0</v>
      </c>
      <c r="U112" s="31" t="n">
        <f aca="false">MAX(R112+S112-T112,0)</f>
        <v>0</v>
      </c>
      <c r="V112" s="30" t="n">
        <f aca="false">Y111</f>
        <v>0</v>
      </c>
      <c r="W112" s="30" t="n">
        <f aca="false">V112*Inputs!$K$13/12</f>
        <v>0</v>
      </c>
      <c r="X112" s="30" t="n">
        <f aca="false">IF(V112&gt;0,MIN(Inputs!$L$13,V112+W112),0)+MIN(AE112,MAX(V112+W112-(IF(V112&gt;0,MIN(Inputs!$L$13,V112+W112),0)),0))</f>
        <v>0</v>
      </c>
      <c r="Y112" s="31" t="n">
        <f aca="false">MAX(V112+W112-X112,0)</f>
        <v>0</v>
      </c>
      <c r="Z112" s="32" t="n">
        <f aca="false">Inputs!$B$4+IF(B112=0,Inputs!$L$8,0)+IF(F112=0,Inputs!$L$9,0)+IF(J112=0,Inputs!$L$10,0)+IF(N112=0,Inputs!$L$11,0)+IF(R112=0,Inputs!$L$12,0)+IF(V112=0,Inputs!$L$13,0)</f>
        <v>970</v>
      </c>
      <c r="AA112" s="32" t="n">
        <f aca="false">Z112-MIN(Z112,MAX(B112+C112-(IF(B112&gt;0,MIN(Inputs!$L$8,B112+C112),0)),0))</f>
        <v>970</v>
      </c>
      <c r="AB112" s="32" t="n">
        <f aca="false">AA112-MIN(AA112,MAX(F112+G112-(IF(F112&gt;0,MIN(Inputs!$L$9,F112+G112),0)),0))</f>
        <v>970</v>
      </c>
      <c r="AC112" s="32" t="n">
        <f aca="false">AB112-MIN(AB112,MAX(J112+K112-(IF(J112&gt;0,MIN(Inputs!$L$10,J112+K112),0)),0))</f>
        <v>970</v>
      </c>
      <c r="AD112" s="32" t="n">
        <f aca="false">AC112-MIN(AC112,MAX(N112+O112-(IF(N112&gt;0,MIN(Inputs!$L$11,N112+O112),0)),0))</f>
        <v>970</v>
      </c>
      <c r="AE112" s="32" t="n">
        <f aca="false">AD112-MIN(AD112,MAX(R112+S112-(IF(R112&gt;0,MIN(Inputs!$L$12,R112+S112),0)),0))</f>
        <v>970</v>
      </c>
      <c r="AF112" s="32" t="n">
        <f aca="false">AE112-MIN(AE112,MAX(V112+W112-(IF(V112&gt;0,MIN(Inputs!$L$13,V112+W112),0)),0))</f>
        <v>970</v>
      </c>
      <c r="AG112" s="31" t="n">
        <f aca="false">(B112+C112-E112)+(F112+G112-I112)+(J112+K112-M112)+(N112+O112-Q112)+(R112+S112-U112)+(V112+W112-Y112)</f>
        <v>0</v>
      </c>
      <c r="AH112" s="31" t="n">
        <f aca="false">E112+I112+M112+Q112+U112+Y112</f>
        <v>0</v>
      </c>
      <c r="AI112" s="31" t="n">
        <f aca="false">C112+G112+K112+O112+S112+W112</f>
        <v>0</v>
      </c>
    </row>
    <row r="113" customFormat="false" ht="15" hidden="false" customHeight="false" outlineLevel="0" collapsed="false">
      <c r="A113" s="29" t="n">
        <v>109</v>
      </c>
      <c r="B113" s="30" t="n">
        <f aca="false">E112</f>
        <v>0</v>
      </c>
      <c r="C113" s="30" t="n">
        <f aca="false">B113*Inputs!$K$8/12</f>
        <v>0</v>
      </c>
      <c r="D113" s="30" t="n">
        <f aca="false">IF(B113&gt;0,MIN(Inputs!$L$8,B113+C113),0)+MIN(Z113,MAX(B113+C113-(IF(B113&gt;0,MIN(Inputs!$L$8,B113+C113),0)),0))</f>
        <v>0</v>
      </c>
      <c r="E113" s="31" t="n">
        <f aca="false">MAX(B113+C113-D113,0)</f>
        <v>0</v>
      </c>
      <c r="F113" s="30" t="n">
        <f aca="false">I112</f>
        <v>0</v>
      </c>
      <c r="G113" s="30" t="n">
        <f aca="false">F113*Inputs!$K$9/12</f>
        <v>0</v>
      </c>
      <c r="H113" s="30" t="n">
        <f aca="false">IF(F113&gt;0,MIN(Inputs!$L$9,F113+G113),0)+MIN(AA113,MAX(F113+G113-(IF(F113&gt;0,MIN(Inputs!$L$9,F113+G113),0)),0))</f>
        <v>0</v>
      </c>
      <c r="I113" s="31" t="n">
        <f aca="false">MAX(F113+G113-H113,0)</f>
        <v>0</v>
      </c>
      <c r="J113" s="30" t="n">
        <f aca="false">M112</f>
        <v>0</v>
      </c>
      <c r="K113" s="30" t="n">
        <f aca="false">J113*Inputs!$K$10/12</f>
        <v>0</v>
      </c>
      <c r="L113" s="30" t="n">
        <f aca="false">IF(J113&gt;0,MIN(Inputs!$L$10,J113+K113),0)+MIN(AB113,MAX(J113+K113-(IF(J113&gt;0,MIN(Inputs!$L$10,J113+K113),0)),0))</f>
        <v>0</v>
      </c>
      <c r="M113" s="31" t="n">
        <f aca="false">MAX(J113+K113-L113,0)</f>
        <v>0</v>
      </c>
      <c r="N113" s="30" t="n">
        <f aca="false">Q112</f>
        <v>0</v>
      </c>
      <c r="O113" s="30" t="n">
        <f aca="false">N113*Inputs!$K$11/12</f>
        <v>0</v>
      </c>
      <c r="P113" s="30" t="n">
        <f aca="false">IF(N113&gt;0,MIN(Inputs!$L$11,N113+O113),0)+MIN(AC113,MAX(N113+O113-(IF(N113&gt;0,MIN(Inputs!$L$11,N113+O113),0)),0))</f>
        <v>0</v>
      </c>
      <c r="Q113" s="31" t="n">
        <f aca="false">MAX(N113+O113-P113,0)</f>
        <v>0</v>
      </c>
      <c r="R113" s="30" t="n">
        <f aca="false">U112</f>
        <v>0</v>
      </c>
      <c r="S113" s="30" t="n">
        <f aca="false">R113*Inputs!$K$12/12</f>
        <v>0</v>
      </c>
      <c r="T113" s="30" t="n">
        <f aca="false">IF(R113&gt;0,MIN(Inputs!$L$12,R113+S113),0)+MIN(AD113,MAX(R113+S113-(IF(R113&gt;0,MIN(Inputs!$L$12,R113+S113),0)),0))</f>
        <v>0</v>
      </c>
      <c r="U113" s="31" t="n">
        <f aca="false">MAX(R113+S113-T113,0)</f>
        <v>0</v>
      </c>
      <c r="V113" s="30" t="n">
        <f aca="false">Y112</f>
        <v>0</v>
      </c>
      <c r="W113" s="30" t="n">
        <f aca="false">V113*Inputs!$K$13/12</f>
        <v>0</v>
      </c>
      <c r="X113" s="30" t="n">
        <f aca="false">IF(V113&gt;0,MIN(Inputs!$L$13,V113+W113),0)+MIN(AE113,MAX(V113+W113-(IF(V113&gt;0,MIN(Inputs!$L$13,V113+W113),0)),0))</f>
        <v>0</v>
      </c>
      <c r="Y113" s="31" t="n">
        <f aca="false">MAX(V113+W113-X113,0)</f>
        <v>0</v>
      </c>
      <c r="Z113" s="32" t="n">
        <f aca="false">Inputs!$B$4+IF(B113=0,Inputs!$L$8,0)+IF(F113=0,Inputs!$L$9,0)+IF(J113=0,Inputs!$L$10,0)+IF(N113=0,Inputs!$L$11,0)+IF(R113=0,Inputs!$L$12,0)+IF(V113=0,Inputs!$L$13,0)</f>
        <v>970</v>
      </c>
      <c r="AA113" s="32" t="n">
        <f aca="false">Z113-MIN(Z113,MAX(B113+C113-(IF(B113&gt;0,MIN(Inputs!$L$8,B113+C113),0)),0))</f>
        <v>970</v>
      </c>
      <c r="AB113" s="32" t="n">
        <f aca="false">AA113-MIN(AA113,MAX(F113+G113-(IF(F113&gt;0,MIN(Inputs!$L$9,F113+G113),0)),0))</f>
        <v>970</v>
      </c>
      <c r="AC113" s="32" t="n">
        <f aca="false">AB113-MIN(AB113,MAX(J113+K113-(IF(J113&gt;0,MIN(Inputs!$L$10,J113+K113),0)),0))</f>
        <v>970</v>
      </c>
      <c r="AD113" s="32" t="n">
        <f aca="false">AC113-MIN(AC113,MAX(N113+O113-(IF(N113&gt;0,MIN(Inputs!$L$11,N113+O113),0)),0))</f>
        <v>970</v>
      </c>
      <c r="AE113" s="32" t="n">
        <f aca="false">AD113-MIN(AD113,MAX(R113+S113-(IF(R113&gt;0,MIN(Inputs!$L$12,R113+S113),0)),0))</f>
        <v>970</v>
      </c>
      <c r="AF113" s="32" t="n">
        <f aca="false">AE113-MIN(AE113,MAX(V113+W113-(IF(V113&gt;0,MIN(Inputs!$L$13,V113+W113),0)),0))</f>
        <v>970</v>
      </c>
      <c r="AG113" s="31" t="n">
        <f aca="false">(B113+C113-E113)+(F113+G113-I113)+(J113+K113-M113)+(N113+O113-Q113)+(R113+S113-U113)+(V113+W113-Y113)</f>
        <v>0</v>
      </c>
      <c r="AH113" s="31" t="n">
        <f aca="false">E113+I113+M113+Q113+U113+Y113</f>
        <v>0</v>
      </c>
      <c r="AI113" s="31" t="n">
        <f aca="false">C113+G113+K113+O113+S113+W113</f>
        <v>0</v>
      </c>
    </row>
    <row r="114" customFormat="false" ht="15" hidden="false" customHeight="false" outlineLevel="0" collapsed="false">
      <c r="A114" s="29" t="n">
        <v>110</v>
      </c>
      <c r="B114" s="30" t="n">
        <f aca="false">E113</f>
        <v>0</v>
      </c>
      <c r="C114" s="30" t="n">
        <f aca="false">B114*Inputs!$K$8/12</f>
        <v>0</v>
      </c>
      <c r="D114" s="30" t="n">
        <f aca="false">IF(B114&gt;0,MIN(Inputs!$L$8,B114+C114),0)+MIN(Z114,MAX(B114+C114-(IF(B114&gt;0,MIN(Inputs!$L$8,B114+C114),0)),0))</f>
        <v>0</v>
      </c>
      <c r="E114" s="31" t="n">
        <f aca="false">MAX(B114+C114-D114,0)</f>
        <v>0</v>
      </c>
      <c r="F114" s="30" t="n">
        <f aca="false">I113</f>
        <v>0</v>
      </c>
      <c r="G114" s="30" t="n">
        <f aca="false">F114*Inputs!$K$9/12</f>
        <v>0</v>
      </c>
      <c r="H114" s="30" t="n">
        <f aca="false">IF(F114&gt;0,MIN(Inputs!$L$9,F114+G114),0)+MIN(AA114,MAX(F114+G114-(IF(F114&gt;0,MIN(Inputs!$L$9,F114+G114),0)),0))</f>
        <v>0</v>
      </c>
      <c r="I114" s="31" t="n">
        <f aca="false">MAX(F114+G114-H114,0)</f>
        <v>0</v>
      </c>
      <c r="J114" s="30" t="n">
        <f aca="false">M113</f>
        <v>0</v>
      </c>
      <c r="K114" s="30" t="n">
        <f aca="false">J114*Inputs!$K$10/12</f>
        <v>0</v>
      </c>
      <c r="L114" s="30" t="n">
        <f aca="false">IF(J114&gt;0,MIN(Inputs!$L$10,J114+K114),0)+MIN(AB114,MAX(J114+K114-(IF(J114&gt;0,MIN(Inputs!$L$10,J114+K114),0)),0))</f>
        <v>0</v>
      </c>
      <c r="M114" s="31" t="n">
        <f aca="false">MAX(J114+K114-L114,0)</f>
        <v>0</v>
      </c>
      <c r="N114" s="30" t="n">
        <f aca="false">Q113</f>
        <v>0</v>
      </c>
      <c r="O114" s="30" t="n">
        <f aca="false">N114*Inputs!$K$11/12</f>
        <v>0</v>
      </c>
      <c r="P114" s="30" t="n">
        <f aca="false">IF(N114&gt;0,MIN(Inputs!$L$11,N114+O114),0)+MIN(AC114,MAX(N114+O114-(IF(N114&gt;0,MIN(Inputs!$L$11,N114+O114),0)),0))</f>
        <v>0</v>
      </c>
      <c r="Q114" s="31" t="n">
        <f aca="false">MAX(N114+O114-P114,0)</f>
        <v>0</v>
      </c>
      <c r="R114" s="30" t="n">
        <f aca="false">U113</f>
        <v>0</v>
      </c>
      <c r="S114" s="30" t="n">
        <f aca="false">R114*Inputs!$K$12/12</f>
        <v>0</v>
      </c>
      <c r="T114" s="30" t="n">
        <f aca="false">IF(R114&gt;0,MIN(Inputs!$L$12,R114+S114),0)+MIN(AD114,MAX(R114+S114-(IF(R114&gt;0,MIN(Inputs!$L$12,R114+S114),0)),0))</f>
        <v>0</v>
      </c>
      <c r="U114" s="31" t="n">
        <f aca="false">MAX(R114+S114-T114,0)</f>
        <v>0</v>
      </c>
      <c r="V114" s="30" t="n">
        <f aca="false">Y113</f>
        <v>0</v>
      </c>
      <c r="W114" s="30" t="n">
        <f aca="false">V114*Inputs!$K$13/12</f>
        <v>0</v>
      </c>
      <c r="X114" s="30" t="n">
        <f aca="false">IF(V114&gt;0,MIN(Inputs!$L$13,V114+W114),0)+MIN(AE114,MAX(V114+W114-(IF(V114&gt;0,MIN(Inputs!$L$13,V114+W114),0)),0))</f>
        <v>0</v>
      </c>
      <c r="Y114" s="31" t="n">
        <f aca="false">MAX(V114+W114-X114,0)</f>
        <v>0</v>
      </c>
      <c r="Z114" s="32" t="n">
        <f aca="false">Inputs!$B$4+IF(B114=0,Inputs!$L$8,0)+IF(F114=0,Inputs!$L$9,0)+IF(J114=0,Inputs!$L$10,0)+IF(N114=0,Inputs!$L$11,0)+IF(R114=0,Inputs!$L$12,0)+IF(V114=0,Inputs!$L$13,0)</f>
        <v>970</v>
      </c>
      <c r="AA114" s="32" t="n">
        <f aca="false">Z114-MIN(Z114,MAX(B114+C114-(IF(B114&gt;0,MIN(Inputs!$L$8,B114+C114),0)),0))</f>
        <v>970</v>
      </c>
      <c r="AB114" s="32" t="n">
        <f aca="false">AA114-MIN(AA114,MAX(F114+G114-(IF(F114&gt;0,MIN(Inputs!$L$9,F114+G114),0)),0))</f>
        <v>970</v>
      </c>
      <c r="AC114" s="32" t="n">
        <f aca="false">AB114-MIN(AB114,MAX(J114+K114-(IF(J114&gt;0,MIN(Inputs!$L$10,J114+K114),0)),0))</f>
        <v>970</v>
      </c>
      <c r="AD114" s="32" t="n">
        <f aca="false">AC114-MIN(AC114,MAX(N114+O114-(IF(N114&gt;0,MIN(Inputs!$L$11,N114+O114),0)),0))</f>
        <v>970</v>
      </c>
      <c r="AE114" s="32" t="n">
        <f aca="false">AD114-MIN(AD114,MAX(R114+S114-(IF(R114&gt;0,MIN(Inputs!$L$12,R114+S114),0)),0))</f>
        <v>970</v>
      </c>
      <c r="AF114" s="32" t="n">
        <f aca="false">AE114-MIN(AE114,MAX(V114+W114-(IF(V114&gt;0,MIN(Inputs!$L$13,V114+W114),0)),0))</f>
        <v>970</v>
      </c>
      <c r="AG114" s="31" t="n">
        <f aca="false">(B114+C114-E114)+(F114+G114-I114)+(J114+K114-M114)+(N114+O114-Q114)+(R114+S114-U114)+(V114+W114-Y114)</f>
        <v>0</v>
      </c>
      <c r="AH114" s="31" t="n">
        <f aca="false">E114+I114+M114+Q114+U114+Y114</f>
        <v>0</v>
      </c>
      <c r="AI114" s="31" t="n">
        <f aca="false">C114+G114+K114+O114+S114+W114</f>
        <v>0</v>
      </c>
    </row>
    <row r="115" customFormat="false" ht="15" hidden="false" customHeight="false" outlineLevel="0" collapsed="false">
      <c r="A115" s="29" t="n">
        <v>111</v>
      </c>
      <c r="B115" s="30" t="n">
        <f aca="false">E114</f>
        <v>0</v>
      </c>
      <c r="C115" s="30" t="n">
        <f aca="false">B115*Inputs!$K$8/12</f>
        <v>0</v>
      </c>
      <c r="D115" s="30" t="n">
        <f aca="false">IF(B115&gt;0,MIN(Inputs!$L$8,B115+C115),0)+MIN(Z115,MAX(B115+C115-(IF(B115&gt;0,MIN(Inputs!$L$8,B115+C115),0)),0))</f>
        <v>0</v>
      </c>
      <c r="E115" s="31" t="n">
        <f aca="false">MAX(B115+C115-D115,0)</f>
        <v>0</v>
      </c>
      <c r="F115" s="30" t="n">
        <f aca="false">I114</f>
        <v>0</v>
      </c>
      <c r="G115" s="30" t="n">
        <f aca="false">F115*Inputs!$K$9/12</f>
        <v>0</v>
      </c>
      <c r="H115" s="30" t="n">
        <f aca="false">IF(F115&gt;0,MIN(Inputs!$L$9,F115+G115),0)+MIN(AA115,MAX(F115+G115-(IF(F115&gt;0,MIN(Inputs!$L$9,F115+G115),0)),0))</f>
        <v>0</v>
      </c>
      <c r="I115" s="31" t="n">
        <f aca="false">MAX(F115+G115-H115,0)</f>
        <v>0</v>
      </c>
      <c r="J115" s="30" t="n">
        <f aca="false">M114</f>
        <v>0</v>
      </c>
      <c r="K115" s="30" t="n">
        <f aca="false">J115*Inputs!$K$10/12</f>
        <v>0</v>
      </c>
      <c r="L115" s="30" t="n">
        <f aca="false">IF(J115&gt;0,MIN(Inputs!$L$10,J115+K115),0)+MIN(AB115,MAX(J115+K115-(IF(J115&gt;0,MIN(Inputs!$L$10,J115+K115),0)),0))</f>
        <v>0</v>
      </c>
      <c r="M115" s="31" t="n">
        <f aca="false">MAX(J115+K115-L115,0)</f>
        <v>0</v>
      </c>
      <c r="N115" s="30" t="n">
        <f aca="false">Q114</f>
        <v>0</v>
      </c>
      <c r="O115" s="30" t="n">
        <f aca="false">N115*Inputs!$K$11/12</f>
        <v>0</v>
      </c>
      <c r="P115" s="30" t="n">
        <f aca="false">IF(N115&gt;0,MIN(Inputs!$L$11,N115+O115),0)+MIN(AC115,MAX(N115+O115-(IF(N115&gt;0,MIN(Inputs!$L$11,N115+O115),0)),0))</f>
        <v>0</v>
      </c>
      <c r="Q115" s="31" t="n">
        <f aca="false">MAX(N115+O115-P115,0)</f>
        <v>0</v>
      </c>
      <c r="R115" s="30" t="n">
        <f aca="false">U114</f>
        <v>0</v>
      </c>
      <c r="S115" s="30" t="n">
        <f aca="false">R115*Inputs!$K$12/12</f>
        <v>0</v>
      </c>
      <c r="T115" s="30" t="n">
        <f aca="false">IF(R115&gt;0,MIN(Inputs!$L$12,R115+S115),0)+MIN(AD115,MAX(R115+S115-(IF(R115&gt;0,MIN(Inputs!$L$12,R115+S115),0)),0))</f>
        <v>0</v>
      </c>
      <c r="U115" s="31" t="n">
        <f aca="false">MAX(R115+S115-T115,0)</f>
        <v>0</v>
      </c>
      <c r="V115" s="30" t="n">
        <f aca="false">Y114</f>
        <v>0</v>
      </c>
      <c r="W115" s="30" t="n">
        <f aca="false">V115*Inputs!$K$13/12</f>
        <v>0</v>
      </c>
      <c r="X115" s="30" t="n">
        <f aca="false">IF(V115&gt;0,MIN(Inputs!$L$13,V115+W115),0)+MIN(AE115,MAX(V115+W115-(IF(V115&gt;0,MIN(Inputs!$L$13,V115+W115),0)),0))</f>
        <v>0</v>
      </c>
      <c r="Y115" s="31" t="n">
        <f aca="false">MAX(V115+W115-X115,0)</f>
        <v>0</v>
      </c>
      <c r="Z115" s="32" t="n">
        <f aca="false">Inputs!$B$4+IF(B115=0,Inputs!$L$8,0)+IF(F115=0,Inputs!$L$9,0)+IF(J115=0,Inputs!$L$10,0)+IF(N115=0,Inputs!$L$11,0)+IF(R115=0,Inputs!$L$12,0)+IF(V115=0,Inputs!$L$13,0)</f>
        <v>970</v>
      </c>
      <c r="AA115" s="32" t="n">
        <f aca="false">Z115-MIN(Z115,MAX(B115+C115-(IF(B115&gt;0,MIN(Inputs!$L$8,B115+C115),0)),0))</f>
        <v>970</v>
      </c>
      <c r="AB115" s="32" t="n">
        <f aca="false">AA115-MIN(AA115,MAX(F115+G115-(IF(F115&gt;0,MIN(Inputs!$L$9,F115+G115),0)),0))</f>
        <v>970</v>
      </c>
      <c r="AC115" s="32" t="n">
        <f aca="false">AB115-MIN(AB115,MAX(J115+K115-(IF(J115&gt;0,MIN(Inputs!$L$10,J115+K115),0)),0))</f>
        <v>970</v>
      </c>
      <c r="AD115" s="32" t="n">
        <f aca="false">AC115-MIN(AC115,MAX(N115+O115-(IF(N115&gt;0,MIN(Inputs!$L$11,N115+O115),0)),0))</f>
        <v>970</v>
      </c>
      <c r="AE115" s="32" t="n">
        <f aca="false">AD115-MIN(AD115,MAX(R115+S115-(IF(R115&gt;0,MIN(Inputs!$L$12,R115+S115),0)),0))</f>
        <v>970</v>
      </c>
      <c r="AF115" s="32" t="n">
        <f aca="false">AE115-MIN(AE115,MAX(V115+W115-(IF(V115&gt;0,MIN(Inputs!$L$13,V115+W115),0)),0))</f>
        <v>970</v>
      </c>
      <c r="AG115" s="31" t="n">
        <f aca="false">(B115+C115-E115)+(F115+G115-I115)+(J115+K115-M115)+(N115+O115-Q115)+(R115+S115-U115)+(V115+W115-Y115)</f>
        <v>0</v>
      </c>
      <c r="AH115" s="31" t="n">
        <f aca="false">E115+I115+M115+Q115+U115+Y115</f>
        <v>0</v>
      </c>
      <c r="AI115" s="31" t="n">
        <f aca="false">C115+G115+K115+O115+S115+W115</f>
        <v>0</v>
      </c>
    </row>
    <row r="116" customFormat="false" ht="15" hidden="false" customHeight="false" outlineLevel="0" collapsed="false">
      <c r="A116" s="29" t="n">
        <v>112</v>
      </c>
      <c r="B116" s="30" t="n">
        <f aca="false">E115</f>
        <v>0</v>
      </c>
      <c r="C116" s="30" t="n">
        <f aca="false">B116*Inputs!$K$8/12</f>
        <v>0</v>
      </c>
      <c r="D116" s="30" t="n">
        <f aca="false">IF(B116&gt;0,MIN(Inputs!$L$8,B116+C116),0)+MIN(Z116,MAX(B116+C116-(IF(B116&gt;0,MIN(Inputs!$L$8,B116+C116),0)),0))</f>
        <v>0</v>
      </c>
      <c r="E116" s="31" t="n">
        <f aca="false">MAX(B116+C116-D116,0)</f>
        <v>0</v>
      </c>
      <c r="F116" s="30" t="n">
        <f aca="false">I115</f>
        <v>0</v>
      </c>
      <c r="G116" s="30" t="n">
        <f aca="false">F116*Inputs!$K$9/12</f>
        <v>0</v>
      </c>
      <c r="H116" s="30" t="n">
        <f aca="false">IF(F116&gt;0,MIN(Inputs!$L$9,F116+G116),0)+MIN(AA116,MAX(F116+G116-(IF(F116&gt;0,MIN(Inputs!$L$9,F116+G116),0)),0))</f>
        <v>0</v>
      </c>
      <c r="I116" s="31" t="n">
        <f aca="false">MAX(F116+G116-H116,0)</f>
        <v>0</v>
      </c>
      <c r="J116" s="30" t="n">
        <f aca="false">M115</f>
        <v>0</v>
      </c>
      <c r="K116" s="30" t="n">
        <f aca="false">J116*Inputs!$K$10/12</f>
        <v>0</v>
      </c>
      <c r="L116" s="30" t="n">
        <f aca="false">IF(J116&gt;0,MIN(Inputs!$L$10,J116+K116),0)+MIN(AB116,MAX(J116+K116-(IF(J116&gt;0,MIN(Inputs!$L$10,J116+K116),0)),0))</f>
        <v>0</v>
      </c>
      <c r="M116" s="31" t="n">
        <f aca="false">MAX(J116+K116-L116,0)</f>
        <v>0</v>
      </c>
      <c r="N116" s="30" t="n">
        <f aca="false">Q115</f>
        <v>0</v>
      </c>
      <c r="O116" s="30" t="n">
        <f aca="false">N116*Inputs!$K$11/12</f>
        <v>0</v>
      </c>
      <c r="P116" s="30" t="n">
        <f aca="false">IF(N116&gt;0,MIN(Inputs!$L$11,N116+O116),0)+MIN(AC116,MAX(N116+O116-(IF(N116&gt;0,MIN(Inputs!$L$11,N116+O116),0)),0))</f>
        <v>0</v>
      </c>
      <c r="Q116" s="31" t="n">
        <f aca="false">MAX(N116+O116-P116,0)</f>
        <v>0</v>
      </c>
      <c r="R116" s="30" t="n">
        <f aca="false">U115</f>
        <v>0</v>
      </c>
      <c r="S116" s="30" t="n">
        <f aca="false">R116*Inputs!$K$12/12</f>
        <v>0</v>
      </c>
      <c r="T116" s="30" t="n">
        <f aca="false">IF(R116&gt;0,MIN(Inputs!$L$12,R116+S116),0)+MIN(AD116,MAX(R116+S116-(IF(R116&gt;0,MIN(Inputs!$L$12,R116+S116),0)),0))</f>
        <v>0</v>
      </c>
      <c r="U116" s="31" t="n">
        <f aca="false">MAX(R116+S116-T116,0)</f>
        <v>0</v>
      </c>
      <c r="V116" s="30" t="n">
        <f aca="false">Y115</f>
        <v>0</v>
      </c>
      <c r="W116" s="30" t="n">
        <f aca="false">V116*Inputs!$K$13/12</f>
        <v>0</v>
      </c>
      <c r="X116" s="30" t="n">
        <f aca="false">IF(V116&gt;0,MIN(Inputs!$L$13,V116+W116),0)+MIN(AE116,MAX(V116+W116-(IF(V116&gt;0,MIN(Inputs!$L$13,V116+W116),0)),0))</f>
        <v>0</v>
      </c>
      <c r="Y116" s="31" t="n">
        <f aca="false">MAX(V116+W116-X116,0)</f>
        <v>0</v>
      </c>
      <c r="Z116" s="32" t="n">
        <f aca="false">Inputs!$B$4+IF(B116=0,Inputs!$L$8,0)+IF(F116=0,Inputs!$L$9,0)+IF(J116=0,Inputs!$L$10,0)+IF(N116=0,Inputs!$L$11,0)+IF(R116=0,Inputs!$L$12,0)+IF(V116=0,Inputs!$L$13,0)</f>
        <v>970</v>
      </c>
      <c r="AA116" s="32" t="n">
        <f aca="false">Z116-MIN(Z116,MAX(B116+C116-(IF(B116&gt;0,MIN(Inputs!$L$8,B116+C116),0)),0))</f>
        <v>970</v>
      </c>
      <c r="AB116" s="32" t="n">
        <f aca="false">AA116-MIN(AA116,MAX(F116+G116-(IF(F116&gt;0,MIN(Inputs!$L$9,F116+G116),0)),0))</f>
        <v>970</v>
      </c>
      <c r="AC116" s="32" t="n">
        <f aca="false">AB116-MIN(AB116,MAX(J116+K116-(IF(J116&gt;0,MIN(Inputs!$L$10,J116+K116),0)),0))</f>
        <v>970</v>
      </c>
      <c r="AD116" s="32" t="n">
        <f aca="false">AC116-MIN(AC116,MAX(N116+O116-(IF(N116&gt;0,MIN(Inputs!$L$11,N116+O116),0)),0))</f>
        <v>970</v>
      </c>
      <c r="AE116" s="32" t="n">
        <f aca="false">AD116-MIN(AD116,MAX(R116+S116-(IF(R116&gt;0,MIN(Inputs!$L$12,R116+S116),0)),0))</f>
        <v>970</v>
      </c>
      <c r="AF116" s="32" t="n">
        <f aca="false">AE116-MIN(AE116,MAX(V116+W116-(IF(V116&gt;0,MIN(Inputs!$L$13,V116+W116),0)),0))</f>
        <v>970</v>
      </c>
      <c r="AG116" s="31" t="n">
        <f aca="false">(B116+C116-E116)+(F116+G116-I116)+(J116+K116-M116)+(N116+O116-Q116)+(R116+S116-U116)+(V116+W116-Y116)</f>
        <v>0</v>
      </c>
      <c r="AH116" s="31" t="n">
        <f aca="false">E116+I116+M116+Q116+U116+Y116</f>
        <v>0</v>
      </c>
      <c r="AI116" s="31" t="n">
        <f aca="false">C116+G116+K116+O116+S116+W116</f>
        <v>0</v>
      </c>
    </row>
    <row r="117" customFormat="false" ht="15" hidden="false" customHeight="false" outlineLevel="0" collapsed="false">
      <c r="A117" s="29" t="n">
        <v>113</v>
      </c>
      <c r="B117" s="30" t="n">
        <f aca="false">E116</f>
        <v>0</v>
      </c>
      <c r="C117" s="30" t="n">
        <f aca="false">B117*Inputs!$K$8/12</f>
        <v>0</v>
      </c>
      <c r="D117" s="30" t="n">
        <f aca="false">IF(B117&gt;0,MIN(Inputs!$L$8,B117+C117),0)+MIN(Z117,MAX(B117+C117-(IF(B117&gt;0,MIN(Inputs!$L$8,B117+C117),0)),0))</f>
        <v>0</v>
      </c>
      <c r="E117" s="31" t="n">
        <f aca="false">MAX(B117+C117-D117,0)</f>
        <v>0</v>
      </c>
      <c r="F117" s="30" t="n">
        <f aca="false">I116</f>
        <v>0</v>
      </c>
      <c r="G117" s="30" t="n">
        <f aca="false">F117*Inputs!$K$9/12</f>
        <v>0</v>
      </c>
      <c r="H117" s="30" t="n">
        <f aca="false">IF(F117&gt;0,MIN(Inputs!$L$9,F117+G117),0)+MIN(AA117,MAX(F117+G117-(IF(F117&gt;0,MIN(Inputs!$L$9,F117+G117),0)),0))</f>
        <v>0</v>
      </c>
      <c r="I117" s="31" t="n">
        <f aca="false">MAX(F117+G117-H117,0)</f>
        <v>0</v>
      </c>
      <c r="J117" s="30" t="n">
        <f aca="false">M116</f>
        <v>0</v>
      </c>
      <c r="K117" s="30" t="n">
        <f aca="false">J117*Inputs!$K$10/12</f>
        <v>0</v>
      </c>
      <c r="L117" s="30" t="n">
        <f aca="false">IF(J117&gt;0,MIN(Inputs!$L$10,J117+K117),0)+MIN(AB117,MAX(J117+K117-(IF(J117&gt;0,MIN(Inputs!$L$10,J117+K117),0)),0))</f>
        <v>0</v>
      </c>
      <c r="M117" s="31" t="n">
        <f aca="false">MAX(J117+K117-L117,0)</f>
        <v>0</v>
      </c>
      <c r="N117" s="30" t="n">
        <f aca="false">Q116</f>
        <v>0</v>
      </c>
      <c r="O117" s="30" t="n">
        <f aca="false">N117*Inputs!$K$11/12</f>
        <v>0</v>
      </c>
      <c r="P117" s="30" t="n">
        <f aca="false">IF(N117&gt;0,MIN(Inputs!$L$11,N117+O117),0)+MIN(AC117,MAX(N117+O117-(IF(N117&gt;0,MIN(Inputs!$L$11,N117+O117),0)),0))</f>
        <v>0</v>
      </c>
      <c r="Q117" s="31" t="n">
        <f aca="false">MAX(N117+O117-P117,0)</f>
        <v>0</v>
      </c>
      <c r="R117" s="30" t="n">
        <f aca="false">U116</f>
        <v>0</v>
      </c>
      <c r="S117" s="30" t="n">
        <f aca="false">R117*Inputs!$K$12/12</f>
        <v>0</v>
      </c>
      <c r="T117" s="30" t="n">
        <f aca="false">IF(R117&gt;0,MIN(Inputs!$L$12,R117+S117),0)+MIN(AD117,MAX(R117+S117-(IF(R117&gt;0,MIN(Inputs!$L$12,R117+S117),0)),0))</f>
        <v>0</v>
      </c>
      <c r="U117" s="31" t="n">
        <f aca="false">MAX(R117+S117-T117,0)</f>
        <v>0</v>
      </c>
      <c r="V117" s="30" t="n">
        <f aca="false">Y116</f>
        <v>0</v>
      </c>
      <c r="W117" s="30" t="n">
        <f aca="false">V117*Inputs!$K$13/12</f>
        <v>0</v>
      </c>
      <c r="X117" s="30" t="n">
        <f aca="false">IF(V117&gt;0,MIN(Inputs!$L$13,V117+W117),0)+MIN(AE117,MAX(V117+W117-(IF(V117&gt;0,MIN(Inputs!$L$13,V117+W117),0)),0))</f>
        <v>0</v>
      </c>
      <c r="Y117" s="31" t="n">
        <f aca="false">MAX(V117+W117-X117,0)</f>
        <v>0</v>
      </c>
      <c r="Z117" s="32" t="n">
        <f aca="false">Inputs!$B$4+IF(B117=0,Inputs!$L$8,0)+IF(F117=0,Inputs!$L$9,0)+IF(J117=0,Inputs!$L$10,0)+IF(N117=0,Inputs!$L$11,0)+IF(R117=0,Inputs!$L$12,0)+IF(V117=0,Inputs!$L$13,0)</f>
        <v>970</v>
      </c>
      <c r="AA117" s="32" t="n">
        <f aca="false">Z117-MIN(Z117,MAX(B117+C117-(IF(B117&gt;0,MIN(Inputs!$L$8,B117+C117),0)),0))</f>
        <v>970</v>
      </c>
      <c r="AB117" s="32" t="n">
        <f aca="false">AA117-MIN(AA117,MAX(F117+G117-(IF(F117&gt;0,MIN(Inputs!$L$9,F117+G117),0)),0))</f>
        <v>970</v>
      </c>
      <c r="AC117" s="32" t="n">
        <f aca="false">AB117-MIN(AB117,MAX(J117+K117-(IF(J117&gt;0,MIN(Inputs!$L$10,J117+K117),0)),0))</f>
        <v>970</v>
      </c>
      <c r="AD117" s="32" t="n">
        <f aca="false">AC117-MIN(AC117,MAX(N117+O117-(IF(N117&gt;0,MIN(Inputs!$L$11,N117+O117),0)),0))</f>
        <v>970</v>
      </c>
      <c r="AE117" s="32" t="n">
        <f aca="false">AD117-MIN(AD117,MAX(R117+S117-(IF(R117&gt;0,MIN(Inputs!$L$12,R117+S117),0)),0))</f>
        <v>970</v>
      </c>
      <c r="AF117" s="32" t="n">
        <f aca="false">AE117-MIN(AE117,MAX(V117+W117-(IF(V117&gt;0,MIN(Inputs!$L$13,V117+W117),0)),0))</f>
        <v>970</v>
      </c>
      <c r="AG117" s="31" t="n">
        <f aca="false">(B117+C117-E117)+(F117+G117-I117)+(J117+K117-M117)+(N117+O117-Q117)+(R117+S117-U117)+(V117+W117-Y117)</f>
        <v>0</v>
      </c>
      <c r="AH117" s="31" t="n">
        <f aca="false">E117+I117+M117+Q117+U117+Y117</f>
        <v>0</v>
      </c>
      <c r="AI117" s="31" t="n">
        <f aca="false">C117+G117+K117+O117+S117+W117</f>
        <v>0</v>
      </c>
    </row>
    <row r="118" customFormat="false" ht="15" hidden="false" customHeight="false" outlineLevel="0" collapsed="false">
      <c r="A118" s="29" t="n">
        <v>114</v>
      </c>
      <c r="B118" s="30" t="n">
        <f aca="false">E117</f>
        <v>0</v>
      </c>
      <c r="C118" s="30" t="n">
        <f aca="false">B118*Inputs!$K$8/12</f>
        <v>0</v>
      </c>
      <c r="D118" s="30" t="n">
        <f aca="false">IF(B118&gt;0,MIN(Inputs!$L$8,B118+C118),0)+MIN(Z118,MAX(B118+C118-(IF(B118&gt;0,MIN(Inputs!$L$8,B118+C118),0)),0))</f>
        <v>0</v>
      </c>
      <c r="E118" s="31" t="n">
        <f aca="false">MAX(B118+C118-D118,0)</f>
        <v>0</v>
      </c>
      <c r="F118" s="30" t="n">
        <f aca="false">I117</f>
        <v>0</v>
      </c>
      <c r="G118" s="30" t="n">
        <f aca="false">F118*Inputs!$K$9/12</f>
        <v>0</v>
      </c>
      <c r="H118" s="30" t="n">
        <f aca="false">IF(F118&gt;0,MIN(Inputs!$L$9,F118+G118),0)+MIN(AA118,MAX(F118+G118-(IF(F118&gt;0,MIN(Inputs!$L$9,F118+G118),0)),0))</f>
        <v>0</v>
      </c>
      <c r="I118" s="31" t="n">
        <f aca="false">MAX(F118+G118-H118,0)</f>
        <v>0</v>
      </c>
      <c r="J118" s="30" t="n">
        <f aca="false">M117</f>
        <v>0</v>
      </c>
      <c r="K118" s="30" t="n">
        <f aca="false">J118*Inputs!$K$10/12</f>
        <v>0</v>
      </c>
      <c r="L118" s="30" t="n">
        <f aca="false">IF(J118&gt;0,MIN(Inputs!$L$10,J118+K118),0)+MIN(AB118,MAX(J118+K118-(IF(J118&gt;0,MIN(Inputs!$L$10,J118+K118),0)),0))</f>
        <v>0</v>
      </c>
      <c r="M118" s="31" t="n">
        <f aca="false">MAX(J118+K118-L118,0)</f>
        <v>0</v>
      </c>
      <c r="N118" s="30" t="n">
        <f aca="false">Q117</f>
        <v>0</v>
      </c>
      <c r="O118" s="30" t="n">
        <f aca="false">N118*Inputs!$K$11/12</f>
        <v>0</v>
      </c>
      <c r="P118" s="30" t="n">
        <f aca="false">IF(N118&gt;0,MIN(Inputs!$L$11,N118+O118),0)+MIN(AC118,MAX(N118+O118-(IF(N118&gt;0,MIN(Inputs!$L$11,N118+O118),0)),0))</f>
        <v>0</v>
      </c>
      <c r="Q118" s="31" t="n">
        <f aca="false">MAX(N118+O118-P118,0)</f>
        <v>0</v>
      </c>
      <c r="R118" s="30" t="n">
        <f aca="false">U117</f>
        <v>0</v>
      </c>
      <c r="S118" s="30" t="n">
        <f aca="false">R118*Inputs!$K$12/12</f>
        <v>0</v>
      </c>
      <c r="T118" s="30" t="n">
        <f aca="false">IF(R118&gt;0,MIN(Inputs!$L$12,R118+S118),0)+MIN(AD118,MAX(R118+S118-(IF(R118&gt;0,MIN(Inputs!$L$12,R118+S118),0)),0))</f>
        <v>0</v>
      </c>
      <c r="U118" s="31" t="n">
        <f aca="false">MAX(R118+S118-T118,0)</f>
        <v>0</v>
      </c>
      <c r="V118" s="30" t="n">
        <f aca="false">Y117</f>
        <v>0</v>
      </c>
      <c r="W118" s="30" t="n">
        <f aca="false">V118*Inputs!$K$13/12</f>
        <v>0</v>
      </c>
      <c r="X118" s="30" t="n">
        <f aca="false">IF(V118&gt;0,MIN(Inputs!$L$13,V118+W118),0)+MIN(AE118,MAX(V118+W118-(IF(V118&gt;0,MIN(Inputs!$L$13,V118+W118),0)),0))</f>
        <v>0</v>
      </c>
      <c r="Y118" s="31" t="n">
        <f aca="false">MAX(V118+W118-X118,0)</f>
        <v>0</v>
      </c>
      <c r="Z118" s="32" t="n">
        <f aca="false">Inputs!$B$4+IF(B118=0,Inputs!$L$8,0)+IF(F118=0,Inputs!$L$9,0)+IF(J118=0,Inputs!$L$10,0)+IF(N118=0,Inputs!$L$11,0)+IF(R118=0,Inputs!$L$12,0)+IF(V118=0,Inputs!$L$13,0)</f>
        <v>970</v>
      </c>
      <c r="AA118" s="32" t="n">
        <f aca="false">Z118-MIN(Z118,MAX(B118+C118-(IF(B118&gt;0,MIN(Inputs!$L$8,B118+C118),0)),0))</f>
        <v>970</v>
      </c>
      <c r="AB118" s="32" t="n">
        <f aca="false">AA118-MIN(AA118,MAX(F118+G118-(IF(F118&gt;0,MIN(Inputs!$L$9,F118+G118),0)),0))</f>
        <v>970</v>
      </c>
      <c r="AC118" s="32" t="n">
        <f aca="false">AB118-MIN(AB118,MAX(J118+K118-(IF(J118&gt;0,MIN(Inputs!$L$10,J118+K118),0)),0))</f>
        <v>970</v>
      </c>
      <c r="AD118" s="32" t="n">
        <f aca="false">AC118-MIN(AC118,MAX(N118+O118-(IF(N118&gt;0,MIN(Inputs!$L$11,N118+O118),0)),0))</f>
        <v>970</v>
      </c>
      <c r="AE118" s="32" t="n">
        <f aca="false">AD118-MIN(AD118,MAX(R118+S118-(IF(R118&gt;0,MIN(Inputs!$L$12,R118+S118),0)),0))</f>
        <v>970</v>
      </c>
      <c r="AF118" s="32" t="n">
        <f aca="false">AE118-MIN(AE118,MAX(V118+W118-(IF(V118&gt;0,MIN(Inputs!$L$13,V118+W118),0)),0))</f>
        <v>970</v>
      </c>
      <c r="AG118" s="31" t="n">
        <f aca="false">(B118+C118-E118)+(F118+G118-I118)+(J118+K118-M118)+(N118+O118-Q118)+(R118+S118-U118)+(V118+W118-Y118)</f>
        <v>0</v>
      </c>
      <c r="AH118" s="31" t="n">
        <f aca="false">E118+I118+M118+Q118+U118+Y118</f>
        <v>0</v>
      </c>
      <c r="AI118" s="31" t="n">
        <f aca="false">C118+G118+K118+O118+S118+W118</f>
        <v>0</v>
      </c>
    </row>
    <row r="119" customFormat="false" ht="15" hidden="false" customHeight="false" outlineLevel="0" collapsed="false">
      <c r="A119" s="29" t="n">
        <v>115</v>
      </c>
      <c r="B119" s="30" t="n">
        <f aca="false">E118</f>
        <v>0</v>
      </c>
      <c r="C119" s="30" t="n">
        <f aca="false">B119*Inputs!$K$8/12</f>
        <v>0</v>
      </c>
      <c r="D119" s="30" t="n">
        <f aca="false">IF(B119&gt;0,MIN(Inputs!$L$8,B119+C119),0)+MIN(Z119,MAX(B119+C119-(IF(B119&gt;0,MIN(Inputs!$L$8,B119+C119),0)),0))</f>
        <v>0</v>
      </c>
      <c r="E119" s="31" t="n">
        <f aca="false">MAX(B119+C119-D119,0)</f>
        <v>0</v>
      </c>
      <c r="F119" s="30" t="n">
        <f aca="false">I118</f>
        <v>0</v>
      </c>
      <c r="G119" s="30" t="n">
        <f aca="false">F119*Inputs!$K$9/12</f>
        <v>0</v>
      </c>
      <c r="H119" s="30" t="n">
        <f aca="false">IF(F119&gt;0,MIN(Inputs!$L$9,F119+G119),0)+MIN(AA119,MAX(F119+G119-(IF(F119&gt;0,MIN(Inputs!$L$9,F119+G119),0)),0))</f>
        <v>0</v>
      </c>
      <c r="I119" s="31" t="n">
        <f aca="false">MAX(F119+G119-H119,0)</f>
        <v>0</v>
      </c>
      <c r="J119" s="30" t="n">
        <f aca="false">M118</f>
        <v>0</v>
      </c>
      <c r="K119" s="30" t="n">
        <f aca="false">J119*Inputs!$K$10/12</f>
        <v>0</v>
      </c>
      <c r="L119" s="30" t="n">
        <f aca="false">IF(J119&gt;0,MIN(Inputs!$L$10,J119+K119),0)+MIN(AB119,MAX(J119+K119-(IF(J119&gt;0,MIN(Inputs!$L$10,J119+K119),0)),0))</f>
        <v>0</v>
      </c>
      <c r="M119" s="31" t="n">
        <f aca="false">MAX(J119+K119-L119,0)</f>
        <v>0</v>
      </c>
      <c r="N119" s="30" t="n">
        <f aca="false">Q118</f>
        <v>0</v>
      </c>
      <c r="O119" s="30" t="n">
        <f aca="false">N119*Inputs!$K$11/12</f>
        <v>0</v>
      </c>
      <c r="P119" s="30" t="n">
        <f aca="false">IF(N119&gt;0,MIN(Inputs!$L$11,N119+O119),0)+MIN(AC119,MAX(N119+O119-(IF(N119&gt;0,MIN(Inputs!$L$11,N119+O119),0)),0))</f>
        <v>0</v>
      </c>
      <c r="Q119" s="31" t="n">
        <f aca="false">MAX(N119+O119-P119,0)</f>
        <v>0</v>
      </c>
      <c r="R119" s="30" t="n">
        <f aca="false">U118</f>
        <v>0</v>
      </c>
      <c r="S119" s="30" t="n">
        <f aca="false">R119*Inputs!$K$12/12</f>
        <v>0</v>
      </c>
      <c r="T119" s="30" t="n">
        <f aca="false">IF(R119&gt;0,MIN(Inputs!$L$12,R119+S119),0)+MIN(AD119,MAX(R119+S119-(IF(R119&gt;0,MIN(Inputs!$L$12,R119+S119),0)),0))</f>
        <v>0</v>
      </c>
      <c r="U119" s="31" t="n">
        <f aca="false">MAX(R119+S119-T119,0)</f>
        <v>0</v>
      </c>
      <c r="V119" s="30" t="n">
        <f aca="false">Y118</f>
        <v>0</v>
      </c>
      <c r="W119" s="30" t="n">
        <f aca="false">V119*Inputs!$K$13/12</f>
        <v>0</v>
      </c>
      <c r="X119" s="30" t="n">
        <f aca="false">IF(V119&gt;0,MIN(Inputs!$L$13,V119+W119),0)+MIN(AE119,MAX(V119+W119-(IF(V119&gt;0,MIN(Inputs!$L$13,V119+W119),0)),0))</f>
        <v>0</v>
      </c>
      <c r="Y119" s="31" t="n">
        <f aca="false">MAX(V119+W119-X119,0)</f>
        <v>0</v>
      </c>
      <c r="Z119" s="32" t="n">
        <f aca="false">Inputs!$B$4+IF(B119=0,Inputs!$L$8,0)+IF(F119=0,Inputs!$L$9,0)+IF(J119=0,Inputs!$L$10,0)+IF(N119=0,Inputs!$L$11,0)+IF(R119=0,Inputs!$L$12,0)+IF(V119=0,Inputs!$L$13,0)</f>
        <v>970</v>
      </c>
      <c r="AA119" s="32" t="n">
        <f aca="false">Z119-MIN(Z119,MAX(B119+C119-(IF(B119&gt;0,MIN(Inputs!$L$8,B119+C119),0)),0))</f>
        <v>970</v>
      </c>
      <c r="AB119" s="32" t="n">
        <f aca="false">AA119-MIN(AA119,MAX(F119+G119-(IF(F119&gt;0,MIN(Inputs!$L$9,F119+G119),0)),0))</f>
        <v>970</v>
      </c>
      <c r="AC119" s="32" t="n">
        <f aca="false">AB119-MIN(AB119,MAX(J119+K119-(IF(J119&gt;0,MIN(Inputs!$L$10,J119+K119),0)),0))</f>
        <v>970</v>
      </c>
      <c r="AD119" s="32" t="n">
        <f aca="false">AC119-MIN(AC119,MAX(N119+O119-(IF(N119&gt;0,MIN(Inputs!$L$11,N119+O119),0)),0))</f>
        <v>970</v>
      </c>
      <c r="AE119" s="32" t="n">
        <f aca="false">AD119-MIN(AD119,MAX(R119+S119-(IF(R119&gt;0,MIN(Inputs!$L$12,R119+S119),0)),0))</f>
        <v>970</v>
      </c>
      <c r="AF119" s="32" t="n">
        <f aca="false">AE119-MIN(AE119,MAX(V119+W119-(IF(V119&gt;0,MIN(Inputs!$L$13,V119+W119),0)),0))</f>
        <v>970</v>
      </c>
      <c r="AG119" s="31" t="n">
        <f aca="false">(B119+C119-E119)+(F119+G119-I119)+(J119+K119-M119)+(N119+O119-Q119)+(R119+S119-U119)+(V119+W119-Y119)</f>
        <v>0</v>
      </c>
      <c r="AH119" s="31" t="n">
        <f aca="false">E119+I119+M119+Q119+U119+Y119</f>
        <v>0</v>
      </c>
      <c r="AI119" s="31" t="n">
        <f aca="false">C119+G119+K119+O119+S119+W119</f>
        <v>0</v>
      </c>
    </row>
    <row r="120" customFormat="false" ht="15" hidden="false" customHeight="false" outlineLevel="0" collapsed="false">
      <c r="A120" s="29" t="n">
        <v>116</v>
      </c>
      <c r="B120" s="30" t="n">
        <f aca="false">E119</f>
        <v>0</v>
      </c>
      <c r="C120" s="30" t="n">
        <f aca="false">B120*Inputs!$K$8/12</f>
        <v>0</v>
      </c>
      <c r="D120" s="30" t="n">
        <f aca="false">IF(B120&gt;0,MIN(Inputs!$L$8,B120+C120),0)+MIN(Z120,MAX(B120+C120-(IF(B120&gt;0,MIN(Inputs!$L$8,B120+C120),0)),0))</f>
        <v>0</v>
      </c>
      <c r="E120" s="31" t="n">
        <f aca="false">MAX(B120+C120-D120,0)</f>
        <v>0</v>
      </c>
      <c r="F120" s="30" t="n">
        <f aca="false">I119</f>
        <v>0</v>
      </c>
      <c r="G120" s="30" t="n">
        <f aca="false">F120*Inputs!$K$9/12</f>
        <v>0</v>
      </c>
      <c r="H120" s="30" t="n">
        <f aca="false">IF(F120&gt;0,MIN(Inputs!$L$9,F120+G120),0)+MIN(AA120,MAX(F120+G120-(IF(F120&gt;0,MIN(Inputs!$L$9,F120+G120),0)),0))</f>
        <v>0</v>
      </c>
      <c r="I120" s="31" t="n">
        <f aca="false">MAX(F120+G120-H120,0)</f>
        <v>0</v>
      </c>
      <c r="J120" s="30" t="n">
        <f aca="false">M119</f>
        <v>0</v>
      </c>
      <c r="K120" s="30" t="n">
        <f aca="false">J120*Inputs!$K$10/12</f>
        <v>0</v>
      </c>
      <c r="L120" s="30" t="n">
        <f aca="false">IF(J120&gt;0,MIN(Inputs!$L$10,J120+K120),0)+MIN(AB120,MAX(J120+K120-(IF(J120&gt;0,MIN(Inputs!$L$10,J120+K120),0)),0))</f>
        <v>0</v>
      </c>
      <c r="M120" s="31" t="n">
        <f aca="false">MAX(J120+K120-L120,0)</f>
        <v>0</v>
      </c>
      <c r="N120" s="30" t="n">
        <f aca="false">Q119</f>
        <v>0</v>
      </c>
      <c r="O120" s="30" t="n">
        <f aca="false">N120*Inputs!$K$11/12</f>
        <v>0</v>
      </c>
      <c r="P120" s="30" t="n">
        <f aca="false">IF(N120&gt;0,MIN(Inputs!$L$11,N120+O120),0)+MIN(AC120,MAX(N120+O120-(IF(N120&gt;0,MIN(Inputs!$L$11,N120+O120),0)),0))</f>
        <v>0</v>
      </c>
      <c r="Q120" s="31" t="n">
        <f aca="false">MAX(N120+O120-P120,0)</f>
        <v>0</v>
      </c>
      <c r="R120" s="30" t="n">
        <f aca="false">U119</f>
        <v>0</v>
      </c>
      <c r="S120" s="30" t="n">
        <f aca="false">R120*Inputs!$K$12/12</f>
        <v>0</v>
      </c>
      <c r="T120" s="30" t="n">
        <f aca="false">IF(R120&gt;0,MIN(Inputs!$L$12,R120+S120),0)+MIN(AD120,MAX(R120+S120-(IF(R120&gt;0,MIN(Inputs!$L$12,R120+S120),0)),0))</f>
        <v>0</v>
      </c>
      <c r="U120" s="31" t="n">
        <f aca="false">MAX(R120+S120-T120,0)</f>
        <v>0</v>
      </c>
      <c r="V120" s="30" t="n">
        <f aca="false">Y119</f>
        <v>0</v>
      </c>
      <c r="W120" s="30" t="n">
        <f aca="false">V120*Inputs!$K$13/12</f>
        <v>0</v>
      </c>
      <c r="X120" s="30" t="n">
        <f aca="false">IF(V120&gt;0,MIN(Inputs!$L$13,V120+W120),0)+MIN(AE120,MAX(V120+W120-(IF(V120&gt;0,MIN(Inputs!$L$13,V120+W120),0)),0))</f>
        <v>0</v>
      </c>
      <c r="Y120" s="31" t="n">
        <f aca="false">MAX(V120+W120-X120,0)</f>
        <v>0</v>
      </c>
      <c r="Z120" s="32" t="n">
        <f aca="false">Inputs!$B$4+IF(B120=0,Inputs!$L$8,0)+IF(F120=0,Inputs!$L$9,0)+IF(J120=0,Inputs!$L$10,0)+IF(N120=0,Inputs!$L$11,0)+IF(R120=0,Inputs!$L$12,0)+IF(V120=0,Inputs!$L$13,0)</f>
        <v>970</v>
      </c>
      <c r="AA120" s="32" t="n">
        <f aca="false">Z120-MIN(Z120,MAX(B120+C120-(IF(B120&gt;0,MIN(Inputs!$L$8,B120+C120),0)),0))</f>
        <v>970</v>
      </c>
      <c r="AB120" s="32" t="n">
        <f aca="false">AA120-MIN(AA120,MAX(F120+G120-(IF(F120&gt;0,MIN(Inputs!$L$9,F120+G120),0)),0))</f>
        <v>970</v>
      </c>
      <c r="AC120" s="32" t="n">
        <f aca="false">AB120-MIN(AB120,MAX(J120+K120-(IF(J120&gt;0,MIN(Inputs!$L$10,J120+K120),0)),0))</f>
        <v>970</v>
      </c>
      <c r="AD120" s="32" t="n">
        <f aca="false">AC120-MIN(AC120,MAX(N120+O120-(IF(N120&gt;0,MIN(Inputs!$L$11,N120+O120),0)),0))</f>
        <v>970</v>
      </c>
      <c r="AE120" s="32" t="n">
        <f aca="false">AD120-MIN(AD120,MAX(R120+S120-(IF(R120&gt;0,MIN(Inputs!$L$12,R120+S120),0)),0))</f>
        <v>970</v>
      </c>
      <c r="AF120" s="32" t="n">
        <f aca="false">AE120-MIN(AE120,MAX(V120+W120-(IF(V120&gt;0,MIN(Inputs!$L$13,V120+W120),0)),0))</f>
        <v>970</v>
      </c>
      <c r="AG120" s="31" t="n">
        <f aca="false">(B120+C120-E120)+(F120+G120-I120)+(J120+K120-M120)+(N120+O120-Q120)+(R120+S120-U120)+(V120+W120-Y120)</f>
        <v>0</v>
      </c>
      <c r="AH120" s="31" t="n">
        <f aca="false">E120+I120+M120+Q120+U120+Y120</f>
        <v>0</v>
      </c>
      <c r="AI120" s="31" t="n">
        <f aca="false">C120+G120+K120+O120+S120+W120</f>
        <v>0</v>
      </c>
    </row>
    <row r="121" customFormat="false" ht="15" hidden="false" customHeight="false" outlineLevel="0" collapsed="false">
      <c r="A121" s="29" t="n">
        <v>117</v>
      </c>
      <c r="B121" s="30" t="n">
        <f aca="false">E120</f>
        <v>0</v>
      </c>
      <c r="C121" s="30" t="n">
        <f aca="false">B121*Inputs!$K$8/12</f>
        <v>0</v>
      </c>
      <c r="D121" s="30" t="n">
        <f aca="false">IF(B121&gt;0,MIN(Inputs!$L$8,B121+C121),0)+MIN(Z121,MAX(B121+C121-(IF(B121&gt;0,MIN(Inputs!$L$8,B121+C121),0)),0))</f>
        <v>0</v>
      </c>
      <c r="E121" s="31" t="n">
        <f aca="false">MAX(B121+C121-D121,0)</f>
        <v>0</v>
      </c>
      <c r="F121" s="30" t="n">
        <f aca="false">I120</f>
        <v>0</v>
      </c>
      <c r="G121" s="30" t="n">
        <f aca="false">F121*Inputs!$K$9/12</f>
        <v>0</v>
      </c>
      <c r="H121" s="30" t="n">
        <f aca="false">IF(F121&gt;0,MIN(Inputs!$L$9,F121+G121),0)+MIN(AA121,MAX(F121+G121-(IF(F121&gt;0,MIN(Inputs!$L$9,F121+G121),0)),0))</f>
        <v>0</v>
      </c>
      <c r="I121" s="31" t="n">
        <f aca="false">MAX(F121+G121-H121,0)</f>
        <v>0</v>
      </c>
      <c r="J121" s="30" t="n">
        <f aca="false">M120</f>
        <v>0</v>
      </c>
      <c r="K121" s="30" t="n">
        <f aca="false">J121*Inputs!$K$10/12</f>
        <v>0</v>
      </c>
      <c r="L121" s="30" t="n">
        <f aca="false">IF(J121&gt;0,MIN(Inputs!$L$10,J121+K121),0)+MIN(AB121,MAX(J121+K121-(IF(J121&gt;0,MIN(Inputs!$L$10,J121+K121),0)),0))</f>
        <v>0</v>
      </c>
      <c r="M121" s="31" t="n">
        <f aca="false">MAX(J121+K121-L121,0)</f>
        <v>0</v>
      </c>
      <c r="N121" s="30" t="n">
        <f aca="false">Q120</f>
        <v>0</v>
      </c>
      <c r="O121" s="30" t="n">
        <f aca="false">N121*Inputs!$K$11/12</f>
        <v>0</v>
      </c>
      <c r="P121" s="30" t="n">
        <f aca="false">IF(N121&gt;0,MIN(Inputs!$L$11,N121+O121),0)+MIN(AC121,MAX(N121+O121-(IF(N121&gt;0,MIN(Inputs!$L$11,N121+O121),0)),0))</f>
        <v>0</v>
      </c>
      <c r="Q121" s="31" t="n">
        <f aca="false">MAX(N121+O121-P121,0)</f>
        <v>0</v>
      </c>
      <c r="R121" s="30" t="n">
        <f aca="false">U120</f>
        <v>0</v>
      </c>
      <c r="S121" s="30" t="n">
        <f aca="false">R121*Inputs!$K$12/12</f>
        <v>0</v>
      </c>
      <c r="T121" s="30" t="n">
        <f aca="false">IF(R121&gt;0,MIN(Inputs!$L$12,R121+S121),0)+MIN(AD121,MAX(R121+S121-(IF(R121&gt;0,MIN(Inputs!$L$12,R121+S121),0)),0))</f>
        <v>0</v>
      </c>
      <c r="U121" s="31" t="n">
        <f aca="false">MAX(R121+S121-T121,0)</f>
        <v>0</v>
      </c>
      <c r="V121" s="30" t="n">
        <f aca="false">Y120</f>
        <v>0</v>
      </c>
      <c r="W121" s="30" t="n">
        <f aca="false">V121*Inputs!$K$13/12</f>
        <v>0</v>
      </c>
      <c r="X121" s="30" t="n">
        <f aca="false">IF(V121&gt;0,MIN(Inputs!$L$13,V121+W121),0)+MIN(AE121,MAX(V121+W121-(IF(V121&gt;0,MIN(Inputs!$L$13,V121+W121),0)),0))</f>
        <v>0</v>
      </c>
      <c r="Y121" s="31" t="n">
        <f aca="false">MAX(V121+W121-X121,0)</f>
        <v>0</v>
      </c>
      <c r="Z121" s="32" t="n">
        <f aca="false">Inputs!$B$4+IF(B121=0,Inputs!$L$8,0)+IF(F121=0,Inputs!$L$9,0)+IF(J121=0,Inputs!$L$10,0)+IF(N121=0,Inputs!$L$11,0)+IF(R121=0,Inputs!$L$12,0)+IF(V121=0,Inputs!$L$13,0)</f>
        <v>970</v>
      </c>
      <c r="AA121" s="32" t="n">
        <f aca="false">Z121-MIN(Z121,MAX(B121+C121-(IF(B121&gt;0,MIN(Inputs!$L$8,B121+C121),0)),0))</f>
        <v>970</v>
      </c>
      <c r="AB121" s="32" t="n">
        <f aca="false">AA121-MIN(AA121,MAX(F121+G121-(IF(F121&gt;0,MIN(Inputs!$L$9,F121+G121),0)),0))</f>
        <v>970</v>
      </c>
      <c r="AC121" s="32" t="n">
        <f aca="false">AB121-MIN(AB121,MAX(J121+K121-(IF(J121&gt;0,MIN(Inputs!$L$10,J121+K121),0)),0))</f>
        <v>970</v>
      </c>
      <c r="AD121" s="32" t="n">
        <f aca="false">AC121-MIN(AC121,MAX(N121+O121-(IF(N121&gt;0,MIN(Inputs!$L$11,N121+O121),0)),0))</f>
        <v>970</v>
      </c>
      <c r="AE121" s="32" t="n">
        <f aca="false">AD121-MIN(AD121,MAX(R121+S121-(IF(R121&gt;0,MIN(Inputs!$L$12,R121+S121),0)),0))</f>
        <v>970</v>
      </c>
      <c r="AF121" s="32" t="n">
        <f aca="false">AE121-MIN(AE121,MAX(V121+W121-(IF(V121&gt;0,MIN(Inputs!$L$13,V121+W121),0)),0))</f>
        <v>970</v>
      </c>
      <c r="AG121" s="31" t="n">
        <f aca="false">(B121+C121-E121)+(F121+G121-I121)+(J121+K121-M121)+(N121+O121-Q121)+(R121+S121-U121)+(V121+W121-Y121)</f>
        <v>0</v>
      </c>
      <c r="AH121" s="31" t="n">
        <f aca="false">E121+I121+M121+Q121+U121+Y121</f>
        <v>0</v>
      </c>
      <c r="AI121" s="31" t="n">
        <f aca="false">C121+G121+K121+O121+S121+W121</f>
        <v>0</v>
      </c>
    </row>
    <row r="122" customFormat="false" ht="15" hidden="false" customHeight="false" outlineLevel="0" collapsed="false">
      <c r="A122" s="29" t="n">
        <v>118</v>
      </c>
      <c r="B122" s="30" t="n">
        <f aca="false">E121</f>
        <v>0</v>
      </c>
      <c r="C122" s="30" t="n">
        <f aca="false">B122*Inputs!$K$8/12</f>
        <v>0</v>
      </c>
      <c r="D122" s="30" t="n">
        <f aca="false">IF(B122&gt;0,MIN(Inputs!$L$8,B122+C122),0)+MIN(Z122,MAX(B122+C122-(IF(B122&gt;0,MIN(Inputs!$L$8,B122+C122),0)),0))</f>
        <v>0</v>
      </c>
      <c r="E122" s="31" t="n">
        <f aca="false">MAX(B122+C122-D122,0)</f>
        <v>0</v>
      </c>
      <c r="F122" s="30" t="n">
        <f aca="false">I121</f>
        <v>0</v>
      </c>
      <c r="G122" s="30" t="n">
        <f aca="false">F122*Inputs!$K$9/12</f>
        <v>0</v>
      </c>
      <c r="H122" s="30" t="n">
        <f aca="false">IF(F122&gt;0,MIN(Inputs!$L$9,F122+G122),0)+MIN(AA122,MAX(F122+G122-(IF(F122&gt;0,MIN(Inputs!$L$9,F122+G122),0)),0))</f>
        <v>0</v>
      </c>
      <c r="I122" s="31" t="n">
        <f aca="false">MAX(F122+G122-H122,0)</f>
        <v>0</v>
      </c>
      <c r="J122" s="30" t="n">
        <f aca="false">M121</f>
        <v>0</v>
      </c>
      <c r="K122" s="30" t="n">
        <f aca="false">J122*Inputs!$K$10/12</f>
        <v>0</v>
      </c>
      <c r="L122" s="30" t="n">
        <f aca="false">IF(J122&gt;0,MIN(Inputs!$L$10,J122+K122),0)+MIN(AB122,MAX(J122+K122-(IF(J122&gt;0,MIN(Inputs!$L$10,J122+K122),0)),0))</f>
        <v>0</v>
      </c>
      <c r="M122" s="31" t="n">
        <f aca="false">MAX(J122+K122-L122,0)</f>
        <v>0</v>
      </c>
      <c r="N122" s="30" t="n">
        <f aca="false">Q121</f>
        <v>0</v>
      </c>
      <c r="O122" s="30" t="n">
        <f aca="false">N122*Inputs!$K$11/12</f>
        <v>0</v>
      </c>
      <c r="P122" s="30" t="n">
        <f aca="false">IF(N122&gt;0,MIN(Inputs!$L$11,N122+O122),0)+MIN(AC122,MAX(N122+O122-(IF(N122&gt;0,MIN(Inputs!$L$11,N122+O122),0)),0))</f>
        <v>0</v>
      </c>
      <c r="Q122" s="31" t="n">
        <f aca="false">MAX(N122+O122-P122,0)</f>
        <v>0</v>
      </c>
      <c r="R122" s="30" t="n">
        <f aca="false">U121</f>
        <v>0</v>
      </c>
      <c r="S122" s="30" t="n">
        <f aca="false">R122*Inputs!$K$12/12</f>
        <v>0</v>
      </c>
      <c r="T122" s="30" t="n">
        <f aca="false">IF(R122&gt;0,MIN(Inputs!$L$12,R122+S122),0)+MIN(AD122,MAX(R122+S122-(IF(R122&gt;0,MIN(Inputs!$L$12,R122+S122),0)),0))</f>
        <v>0</v>
      </c>
      <c r="U122" s="31" t="n">
        <f aca="false">MAX(R122+S122-T122,0)</f>
        <v>0</v>
      </c>
      <c r="V122" s="30" t="n">
        <f aca="false">Y121</f>
        <v>0</v>
      </c>
      <c r="W122" s="30" t="n">
        <f aca="false">V122*Inputs!$K$13/12</f>
        <v>0</v>
      </c>
      <c r="X122" s="30" t="n">
        <f aca="false">IF(V122&gt;0,MIN(Inputs!$L$13,V122+W122),0)+MIN(AE122,MAX(V122+W122-(IF(V122&gt;0,MIN(Inputs!$L$13,V122+W122),0)),0))</f>
        <v>0</v>
      </c>
      <c r="Y122" s="31" t="n">
        <f aca="false">MAX(V122+W122-X122,0)</f>
        <v>0</v>
      </c>
      <c r="Z122" s="32" t="n">
        <f aca="false">Inputs!$B$4+IF(B122=0,Inputs!$L$8,0)+IF(F122=0,Inputs!$L$9,0)+IF(J122=0,Inputs!$L$10,0)+IF(N122=0,Inputs!$L$11,0)+IF(R122=0,Inputs!$L$12,0)+IF(V122=0,Inputs!$L$13,0)</f>
        <v>970</v>
      </c>
      <c r="AA122" s="32" t="n">
        <f aca="false">Z122-MIN(Z122,MAX(B122+C122-(IF(B122&gt;0,MIN(Inputs!$L$8,B122+C122),0)),0))</f>
        <v>970</v>
      </c>
      <c r="AB122" s="32" t="n">
        <f aca="false">AA122-MIN(AA122,MAX(F122+G122-(IF(F122&gt;0,MIN(Inputs!$L$9,F122+G122),0)),0))</f>
        <v>970</v>
      </c>
      <c r="AC122" s="32" t="n">
        <f aca="false">AB122-MIN(AB122,MAX(J122+K122-(IF(J122&gt;0,MIN(Inputs!$L$10,J122+K122),0)),0))</f>
        <v>970</v>
      </c>
      <c r="AD122" s="32" t="n">
        <f aca="false">AC122-MIN(AC122,MAX(N122+O122-(IF(N122&gt;0,MIN(Inputs!$L$11,N122+O122),0)),0))</f>
        <v>970</v>
      </c>
      <c r="AE122" s="32" t="n">
        <f aca="false">AD122-MIN(AD122,MAX(R122+S122-(IF(R122&gt;0,MIN(Inputs!$L$12,R122+S122),0)),0))</f>
        <v>970</v>
      </c>
      <c r="AF122" s="32" t="n">
        <f aca="false">AE122-MIN(AE122,MAX(V122+W122-(IF(V122&gt;0,MIN(Inputs!$L$13,V122+W122),0)),0))</f>
        <v>970</v>
      </c>
      <c r="AG122" s="31" t="n">
        <f aca="false">(B122+C122-E122)+(F122+G122-I122)+(J122+K122-M122)+(N122+O122-Q122)+(R122+S122-U122)+(V122+W122-Y122)</f>
        <v>0</v>
      </c>
      <c r="AH122" s="31" t="n">
        <f aca="false">E122+I122+M122+Q122+U122+Y122</f>
        <v>0</v>
      </c>
      <c r="AI122" s="31" t="n">
        <f aca="false">C122+G122+K122+O122+S122+W122</f>
        <v>0</v>
      </c>
    </row>
    <row r="123" customFormat="false" ht="15" hidden="false" customHeight="false" outlineLevel="0" collapsed="false">
      <c r="A123" s="29" t="n">
        <v>119</v>
      </c>
      <c r="B123" s="30" t="n">
        <f aca="false">E122</f>
        <v>0</v>
      </c>
      <c r="C123" s="30" t="n">
        <f aca="false">B123*Inputs!$K$8/12</f>
        <v>0</v>
      </c>
      <c r="D123" s="30" t="n">
        <f aca="false">IF(B123&gt;0,MIN(Inputs!$L$8,B123+C123),0)+MIN(Z123,MAX(B123+C123-(IF(B123&gt;0,MIN(Inputs!$L$8,B123+C123),0)),0))</f>
        <v>0</v>
      </c>
      <c r="E123" s="31" t="n">
        <f aca="false">MAX(B123+C123-D123,0)</f>
        <v>0</v>
      </c>
      <c r="F123" s="30" t="n">
        <f aca="false">I122</f>
        <v>0</v>
      </c>
      <c r="G123" s="30" t="n">
        <f aca="false">F123*Inputs!$K$9/12</f>
        <v>0</v>
      </c>
      <c r="H123" s="30" t="n">
        <f aca="false">IF(F123&gt;0,MIN(Inputs!$L$9,F123+G123),0)+MIN(AA123,MAX(F123+G123-(IF(F123&gt;0,MIN(Inputs!$L$9,F123+G123),0)),0))</f>
        <v>0</v>
      </c>
      <c r="I123" s="31" t="n">
        <f aca="false">MAX(F123+G123-H123,0)</f>
        <v>0</v>
      </c>
      <c r="J123" s="30" t="n">
        <f aca="false">M122</f>
        <v>0</v>
      </c>
      <c r="K123" s="30" t="n">
        <f aca="false">J123*Inputs!$K$10/12</f>
        <v>0</v>
      </c>
      <c r="L123" s="30" t="n">
        <f aca="false">IF(J123&gt;0,MIN(Inputs!$L$10,J123+K123),0)+MIN(AB123,MAX(J123+K123-(IF(J123&gt;0,MIN(Inputs!$L$10,J123+K123),0)),0))</f>
        <v>0</v>
      </c>
      <c r="M123" s="31" t="n">
        <f aca="false">MAX(J123+K123-L123,0)</f>
        <v>0</v>
      </c>
      <c r="N123" s="30" t="n">
        <f aca="false">Q122</f>
        <v>0</v>
      </c>
      <c r="O123" s="30" t="n">
        <f aca="false">N123*Inputs!$K$11/12</f>
        <v>0</v>
      </c>
      <c r="P123" s="30" t="n">
        <f aca="false">IF(N123&gt;0,MIN(Inputs!$L$11,N123+O123),0)+MIN(AC123,MAX(N123+O123-(IF(N123&gt;0,MIN(Inputs!$L$11,N123+O123),0)),0))</f>
        <v>0</v>
      </c>
      <c r="Q123" s="31" t="n">
        <f aca="false">MAX(N123+O123-P123,0)</f>
        <v>0</v>
      </c>
      <c r="R123" s="30" t="n">
        <f aca="false">U122</f>
        <v>0</v>
      </c>
      <c r="S123" s="30" t="n">
        <f aca="false">R123*Inputs!$K$12/12</f>
        <v>0</v>
      </c>
      <c r="T123" s="30" t="n">
        <f aca="false">IF(R123&gt;0,MIN(Inputs!$L$12,R123+S123),0)+MIN(AD123,MAX(R123+S123-(IF(R123&gt;0,MIN(Inputs!$L$12,R123+S123),0)),0))</f>
        <v>0</v>
      </c>
      <c r="U123" s="31" t="n">
        <f aca="false">MAX(R123+S123-T123,0)</f>
        <v>0</v>
      </c>
      <c r="V123" s="30" t="n">
        <f aca="false">Y122</f>
        <v>0</v>
      </c>
      <c r="W123" s="30" t="n">
        <f aca="false">V123*Inputs!$K$13/12</f>
        <v>0</v>
      </c>
      <c r="X123" s="30" t="n">
        <f aca="false">IF(V123&gt;0,MIN(Inputs!$L$13,V123+W123),0)+MIN(AE123,MAX(V123+W123-(IF(V123&gt;0,MIN(Inputs!$L$13,V123+W123),0)),0))</f>
        <v>0</v>
      </c>
      <c r="Y123" s="31" t="n">
        <f aca="false">MAX(V123+W123-X123,0)</f>
        <v>0</v>
      </c>
      <c r="Z123" s="32" t="n">
        <f aca="false">Inputs!$B$4+IF(B123=0,Inputs!$L$8,0)+IF(F123=0,Inputs!$L$9,0)+IF(J123=0,Inputs!$L$10,0)+IF(N123=0,Inputs!$L$11,0)+IF(R123=0,Inputs!$L$12,0)+IF(V123=0,Inputs!$L$13,0)</f>
        <v>970</v>
      </c>
      <c r="AA123" s="32" t="n">
        <f aca="false">Z123-MIN(Z123,MAX(B123+C123-(IF(B123&gt;0,MIN(Inputs!$L$8,B123+C123),0)),0))</f>
        <v>970</v>
      </c>
      <c r="AB123" s="32" t="n">
        <f aca="false">AA123-MIN(AA123,MAX(F123+G123-(IF(F123&gt;0,MIN(Inputs!$L$9,F123+G123),0)),0))</f>
        <v>970</v>
      </c>
      <c r="AC123" s="32" t="n">
        <f aca="false">AB123-MIN(AB123,MAX(J123+K123-(IF(J123&gt;0,MIN(Inputs!$L$10,J123+K123),0)),0))</f>
        <v>970</v>
      </c>
      <c r="AD123" s="32" t="n">
        <f aca="false">AC123-MIN(AC123,MAX(N123+O123-(IF(N123&gt;0,MIN(Inputs!$L$11,N123+O123),0)),0))</f>
        <v>970</v>
      </c>
      <c r="AE123" s="32" t="n">
        <f aca="false">AD123-MIN(AD123,MAX(R123+S123-(IF(R123&gt;0,MIN(Inputs!$L$12,R123+S123),0)),0))</f>
        <v>970</v>
      </c>
      <c r="AF123" s="32" t="n">
        <f aca="false">AE123-MIN(AE123,MAX(V123+W123-(IF(V123&gt;0,MIN(Inputs!$L$13,V123+W123),0)),0))</f>
        <v>970</v>
      </c>
      <c r="AG123" s="31" t="n">
        <f aca="false">(B123+C123-E123)+(F123+G123-I123)+(J123+K123-M123)+(N123+O123-Q123)+(R123+S123-U123)+(V123+W123-Y123)</f>
        <v>0</v>
      </c>
      <c r="AH123" s="31" t="n">
        <f aca="false">E123+I123+M123+Q123+U123+Y123</f>
        <v>0</v>
      </c>
      <c r="AI123" s="31" t="n">
        <f aca="false">C123+G123+K123+O123+S123+W123</f>
        <v>0</v>
      </c>
    </row>
    <row r="124" customFormat="false" ht="15" hidden="false" customHeight="false" outlineLevel="0" collapsed="false">
      <c r="A124" s="29" t="n">
        <v>120</v>
      </c>
      <c r="B124" s="30" t="n">
        <f aca="false">E123</f>
        <v>0</v>
      </c>
      <c r="C124" s="30" t="n">
        <f aca="false">B124*Inputs!$K$8/12</f>
        <v>0</v>
      </c>
      <c r="D124" s="30" t="n">
        <f aca="false">IF(B124&gt;0,MIN(Inputs!$L$8,B124+C124),0)+MIN(Z124,MAX(B124+C124-(IF(B124&gt;0,MIN(Inputs!$L$8,B124+C124),0)),0))</f>
        <v>0</v>
      </c>
      <c r="E124" s="31" t="n">
        <f aca="false">MAX(B124+C124-D124,0)</f>
        <v>0</v>
      </c>
      <c r="F124" s="30" t="n">
        <f aca="false">I123</f>
        <v>0</v>
      </c>
      <c r="G124" s="30" t="n">
        <f aca="false">F124*Inputs!$K$9/12</f>
        <v>0</v>
      </c>
      <c r="H124" s="30" t="n">
        <f aca="false">IF(F124&gt;0,MIN(Inputs!$L$9,F124+G124),0)+MIN(AA124,MAX(F124+G124-(IF(F124&gt;0,MIN(Inputs!$L$9,F124+G124),0)),0))</f>
        <v>0</v>
      </c>
      <c r="I124" s="31" t="n">
        <f aca="false">MAX(F124+G124-H124,0)</f>
        <v>0</v>
      </c>
      <c r="J124" s="30" t="n">
        <f aca="false">M123</f>
        <v>0</v>
      </c>
      <c r="K124" s="30" t="n">
        <f aca="false">J124*Inputs!$K$10/12</f>
        <v>0</v>
      </c>
      <c r="L124" s="30" t="n">
        <f aca="false">IF(J124&gt;0,MIN(Inputs!$L$10,J124+K124),0)+MIN(AB124,MAX(J124+K124-(IF(J124&gt;0,MIN(Inputs!$L$10,J124+K124),0)),0))</f>
        <v>0</v>
      </c>
      <c r="M124" s="31" t="n">
        <f aca="false">MAX(J124+K124-L124,0)</f>
        <v>0</v>
      </c>
      <c r="N124" s="30" t="n">
        <f aca="false">Q123</f>
        <v>0</v>
      </c>
      <c r="O124" s="30" t="n">
        <f aca="false">N124*Inputs!$K$11/12</f>
        <v>0</v>
      </c>
      <c r="P124" s="30" t="n">
        <f aca="false">IF(N124&gt;0,MIN(Inputs!$L$11,N124+O124),0)+MIN(AC124,MAX(N124+O124-(IF(N124&gt;0,MIN(Inputs!$L$11,N124+O124),0)),0))</f>
        <v>0</v>
      </c>
      <c r="Q124" s="31" t="n">
        <f aca="false">MAX(N124+O124-P124,0)</f>
        <v>0</v>
      </c>
      <c r="R124" s="30" t="n">
        <f aca="false">U123</f>
        <v>0</v>
      </c>
      <c r="S124" s="30" t="n">
        <f aca="false">R124*Inputs!$K$12/12</f>
        <v>0</v>
      </c>
      <c r="T124" s="30" t="n">
        <f aca="false">IF(R124&gt;0,MIN(Inputs!$L$12,R124+S124),0)+MIN(AD124,MAX(R124+S124-(IF(R124&gt;0,MIN(Inputs!$L$12,R124+S124),0)),0))</f>
        <v>0</v>
      </c>
      <c r="U124" s="31" t="n">
        <f aca="false">MAX(R124+S124-T124,0)</f>
        <v>0</v>
      </c>
      <c r="V124" s="30" t="n">
        <f aca="false">Y123</f>
        <v>0</v>
      </c>
      <c r="W124" s="30" t="n">
        <f aca="false">V124*Inputs!$K$13/12</f>
        <v>0</v>
      </c>
      <c r="X124" s="30" t="n">
        <f aca="false">IF(V124&gt;0,MIN(Inputs!$L$13,V124+W124),0)+MIN(AE124,MAX(V124+W124-(IF(V124&gt;0,MIN(Inputs!$L$13,V124+W124),0)),0))</f>
        <v>0</v>
      </c>
      <c r="Y124" s="31" t="n">
        <f aca="false">MAX(V124+W124-X124,0)</f>
        <v>0</v>
      </c>
      <c r="Z124" s="32" t="n">
        <f aca="false">Inputs!$B$4+IF(B124=0,Inputs!$L$8,0)+IF(F124=0,Inputs!$L$9,0)+IF(J124=0,Inputs!$L$10,0)+IF(N124=0,Inputs!$L$11,0)+IF(R124=0,Inputs!$L$12,0)+IF(V124=0,Inputs!$L$13,0)</f>
        <v>970</v>
      </c>
      <c r="AA124" s="32" t="n">
        <f aca="false">Z124-MIN(Z124,MAX(B124+C124-(IF(B124&gt;0,MIN(Inputs!$L$8,B124+C124),0)),0))</f>
        <v>970</v>
      </c>
      <c r="AB124" s="32" t="n">
        <f aca="false">AA124-MIN(AA124,MAX(F124+G124-(IF(F124&gt;0,MIN(Inputs!$L$9,F124+G124),0)),0))</f>
        <v>970</v>
      </c>
      <c r="AC124" s="32" t="n">
        <f aca="false">AB124-MIN(AB124,MAX(J124+K124-(IF(J124&gt;0,MIN(Inputs!$L$10,J124+K124),0)),0))</f>
        <v>970</v>
      </c>
      <c r="AD124" s="32" t="n">
        <f aca="false">AC124-MIN(AC124,MAX(N124+O124-(IF(N124&gt;0,MIN(Inputs!$L$11,N124+O124),0)),0))</f>
        <v>970</v>
      </c>
      <c r="AE124" s="32" t="n">
        <f aca="false">AD124-MIN(AD124,MAX(R124+S124-(IF(R124&gt;0,MIN(Inputs!$L$12,R124+S124),0)),0))</f>
        <v>970</v>
      </c>
      <c r="AF124" s="32" t="n">
        <f aca="false">AE124-MIN(AE124,MAX(V124+W124-(IF(V124&gt;0,MIN(Inputs!$L$13,V124+W124),0)),0))</f>
        <v>970</v>
      </c>
      <c r="AG124" s="31" t="n">
        <f aca="false">(B124+C124-E124)+(F124+G124-I124)+(J124+K124-M124)+(N124+O124-Q124)+(R124+S124-U124)+(V124+W124-Y124)</f>
        <v>0</v>
      </c>
      <c r="AH124" s="31" t="n">
        <f aca="false">E124+I124+M124+Q124+U124+Y124</f>
        <v>0</v>
      </c>
      <c r="AI124" s="31" t="n">
        <f aca="false">C124+G124+K124+O124+S124+W124</f>
        <v>0</v>
      </c>
    </row>
    <row r="125" customFormat="false" ht="15" hidden="false" customHeight="false" outlineLevel="0" collapsed="false">
      <c r="A125" s="29" t="n">
        <v>121</v>
      </c>
      <c r="B125" s="30" t="n">
        <f aca="false">E124</f>
        <v>0</v>
      </c>
      <c r="C125" s="30" t="n">
        <f aca="false">B125*Inputs!$K$8/12</f>
        <v>0</v>
      </c>
      <c r="D125" s="30" t="n">
        <f aca="false">IF(B125&gt;0,MIN(Inputs!$L$8,B125+C125),0)+MIN(Z125,MAX(B125+C125-(IF(B125&gt;0,MIN(Inputs!$L$8,B125+C125),0)),0))</f>
        <v>0</v>
      </c>
      <c r="E125" s="31" t="n">
        <f aca="false">MAX(B125+C125-D125,0)</f>
        <v>0</v>
      </c>
      <c r="F125" s="30" t="n">
        <f aca="false">I124</f>
        <v>0</v>
      </c>
      <c r="G125" s="30" t="n">
        <f aca="false">F125*Inputs!$K$9/12</f>
        <v>0</v>
      </c>
      <c r="H125" s="30" t="n">
        <f aca="false">IF(F125&gt;0,MIN(Inputs!$L$9,F125+G125),0)+MIN(AA125,MAX(F125+G125-(IF(F125&gt;0,MIN(Inputs!$L$9,F125+G125),0)),0))</f>
        <v>0</v>
      </c>
      <c r="I125" s="31" t="n">
        <f aca="false">MAX(F125+G125-H125,0)</f>
        <v>0</v>
      </c>
      <c r="J125" s="30" t="n">
        <f aca="false">M124</f>
        <v>0</v>
      </c>
      <c r="K125" s="30" t="n">
        <f aca="false">J125*Inputs!$K$10/12</f>
        <v>0</v>
      </c>
      <c r="L125" s="30" t="n">
        <f aca="false">IF(J125&gt;0,MIN(Inputs!$L$10,J125+K125),0)+MIN(AB125,MAX(J125+K125-(IF(J125&gt;0,MIN(Inputs!$L$10,J125+K125),0)),0))</f>
        <v>0</v>
      </c>
      <c r="M125" s="31" t="n">
        <f aca="false">MAX(J125+K125-L125,0)</f>
        <v>0</v>
      </c>
      <c r="N125" s="30" t="n">
        <f aca="false">Q124</f>
        <v>0</v>
      </c>
      <c r="O125" s="30" t="n">
        <f aca="false">N125*Inputs!$K$11/12</f>
        <v>0</v>
      </c>
      <c r="P125" s="30" t="n">
        <f aca="false">IF(N125&gt;0,MIN(Inputs!$L$11,N125+O125),0)+MIN(AC125,MAX(N125+O125-(IF(N125&gt;0,MIN(Inputs!$L$11,N125+O125),0)),0))</f>
        <v>0</v>
      </c>
      <c r="Q125" s="31" t="n">
        <f aca="false">MAX(N125+O125-P125,0)</f>
        <v>0</v>
      </c>
      <c r="R125" s="30" t="n">
        <f aca="false">U124</f>
        <v>0</v>
      </c>
      <c r="S125" s="30" t="n">
        <f aca="false">R125*Inputs!$K$12/12</f>
        <v>0</v>
      </c>
      <c r="T125" s="30" t="n">
        <f aca="false">IF(R125&gt;0,MIN(Inputs!$L$12,R125+S125),0)+MIN(AD125,MAX(R125+S125-(IF(R125&gt;0,MIN(Inputs!$L$12,R125+S125),0)),0))</f>
        <v>0</v>
      </c>
      <c r="U125" s="31" t="n">
        <f aca="false">MAX(R125+S125-T125,0)</f>
        <v>0</v>
      </c>
      <c r="V125" s="30" t="n">
        <f aca="false">Y124</f>
        <v>0</v>
      </c>
      <c r="W125" s="30" t="n">
        <f aca="false">V125*Inputs!$K$13/12</f>
        <v>0</v>
      </c>
      <c r="X125" s="30" t="n">
        <f aca="false">IF(V125&gt;0,MIN(Inputs!$L$13,V125+W125),0)+MIN(AE125,MAX(V125+W125-(IF(V125&gt;0,MIN(Inputs!$L$13,V125+W125),0)),0))</f>
        <v>0</v>
      </c>
      <c r="Y125" s="31" t="n">
        <f aca="false">MAX(V125+W125-X125,0)</f>
        <v>0</v>
      </c>
      <c r="Z125" s="32" t="n">
        <f aca="false">Inputs!$B$4+IF(B125=0,Inputs!$L$8,0)+IF(F125=0,Inputs!$L$9,0)+IF(J125=0,Inputs!$L$10,0)+IF(N125=0,Inputs!$L$11,0)+IF(R125=0,Inputs!$L$12,0)+IF(V125=0,Inputs!$L$13,0)</f>
        <v>970</v>
      </c>
      <c r="AA125" s="32" t="n">
        <f aca="false">Z125-MIN(Z125,MAX(B125+C125-(IF(B125&gt;0,MIN(Inputs!$L$8,B125+C125),0)),0))</f>
        <v>970</v>
      </c>
      <c r="AB125" s="32" t="n">
        <f aca="false">AA125-MIN(AA125,MAX(F125+G125-(IF(F125&gt;0,MIN(Inputs!$L$9,F125+G125),0)),0))</f>
        <v>970</v>
      </c>
      <c r="AC125" s="32" t="n">
        <f aca="false">AB125-MIN(AB125,MAX(J125+K125-(IF(J125&gt;0,MIN(Inputs!$L$10,J125+K125),0)),0))</f>
        <v>970</v>
      </c>
      <c r="AD125" s="32" t="n">
        <f aca="false">AC125-MIN(AC125,MAX(N125+O125-(IF(N125&gt;0,MIN(Inputs!$L$11,N125+O125),0)),0))</f>
        <v>970</v>
      </c>
      <c r="AE125" s="32" t="n">
        <f aca="false">AD125-MIN(AD125,MAX(R125+S125-(IF(R125&gt;0,MIN(Inputs!$L$12,R125+S125),0)),0))</f>
        <v>970</v>
      </c>
      <c r="AF125" s="32" t="n">
        <f aca="false">AE125-MIN(AE125,MAX(V125+W125-(IF(V125&gt;0,MIN(Inputs!$L$13,V125+W125),0)),0))</f>
        <v>970</v>
      </c>
      <c r="AG125" s="31" t="n">
        <f aca="false">(B125+C125-E125)+(F125+G125-I125)+(J125+K125-M125)+(N125+O125-Q125)+(R125+S125-U125)+(V125+W125-Y125)</f>
        <v>0</v>
      </c>
      <c r="AH125" s="31" t="n">
        <f aca="false">E125+I125+M125+Q125+U125+Y125</f>
        <v>0</v>
      </c>
      <c r="AI125" s="31" t="n">
        <f aca="false">C125+G125+K125+O125+S125+W125</f>
        <v>0</v>
      </c>
    </row>
    <row r="126" customFormat="false" ht="15" hidden="false" customHeight="false" outlineLevel="0" collapsed="false">
      <c r="A126" s="29" t="n">
        <v>122</v>
      </c>
      <c r="B126" s="30" t="n">
        <f aca="false">E125</f>
        <v>0</v>
      </c>
      <c r="C126" s="30" t="n">
        <f aca="false">B126*Inputs!$K$8/12</f>
        <v>0</v>
      </c>
      <c r="D126" s="30" t="n">
        <f aca="false">IF(B126&gt;0,MIN(Inputs!$L$8,B126+C126),0)+MIN(Z126,MAX(B126+C126-(IF(B126&gt;0,MIN(Inputs!$L$8,B126+C126),0)),0))</f>
        <v>0</v>
      </c>
      <c r="E126" s="31" t="n">
        <f aca="false">MAX(B126+C126-D126,0)</f>
        <v>0</v>
      </c>
      <c r="F126" s="30" t="n">
        <f aca="false">I125</f>
        <v>0</v>
      </c>
      <c r="G126" s="30" t="n">
        <f aca="false">F126*Inputs!$K$9/12</f>
        <v>0</v>
      </c>
      <c r="H126" s="30" t="n">
        <f aca="false">IF(F126&gt;0,MIN(Inputs!$L$9,F126+G126),0)+MIN(AA126,MAX(F126+G126-(IF(F126&gt;0,MIN(Inputs!$L$9,F126+G126),0)),0))</f>
        <v>0</v>
      </c>
      <c r="I126" s="31" t="n">
        <f aca="false">MAX(F126+G126-H126,0)</f>
        <v>0</v>
      </c>
      <c r="J126" s="30" t="n">
        <f aca="false">M125</f>
        <v>0</v>
      </c>
      <c r="K126" s="30" t="n">
        <f aca="false">J126*Inputs!$K$10/12</f>
        <v>0</v>
      </c>
      <c r="L126" s="30" t="n">
        <f aca="false">IF(J126&gt;0,MIN(Inputs!$L$10,J126+K126),0)+MIN(AB126,MAX(J126+K126-(IF(J126&gt;0,MIN(Inputs!$L$10,J126+K126),0)),0))</f>
        <v>0</v>
      </c>
      <c r="M126" s="31" t="n">
        <f aca="false">MAX(J126+K126-L126,0)</f>
        <v>0</v>
      </c>
      <c r="N126" s="30" t="n">
        <f aca="false">Q125</f>
        <v>0</v>
      </c>
      <c r="O126" s="30" t="n">
        <f aca="false">N126*Inputs!$K$11/12</f>
        <v>0</v>
      </c>
      <c r="P126" s="30" t="n">
        <f aca="false">IF(N126&gt;0,MIN(Inputs!$L$11,N126+O126),0)+MIN(AC126,MAX(N126+O126-(IF(N126&gt;0,MIN(Inputs!$L$11,N126+O126),0)),0))</f>
        <v>0</v>
      </c>
      <c r="Q126" s="31" t="n">
        <f aca="false">MAX(N126+O126-P126,0)</f>
        <v>0</v>
      </c>
      <c r="R126" s="30" t="n">
        <f aca="false">U125</f>
        <v>0</v>
      </c>
      <c r="S126" s="30" t="n">
        <f aca="false">R126*Inputs!$K$12/12</f>
        <v>0</v>
      </c>
      <c r="T126" s="30" t="n">
        <f aca="false">IF(R126&gt;0,MIN(Inputs!$L$12,R126+S126),0)+MIN(AD126,MAX(R126+S126-(IF(R126&gt;0,MIN(Inputs!$L$12,R126+S126),0)),0))</f>
        <v>0</v>
      </c>
      <c r="U126" s="31" t="n">
        <f aca="false">MAX(R126+S126-T126,0)</f>
        <v>0</v>
      </c>
      <c r="V126" s="30" t="n">
        <f aca="false">Y125</f>
        <v>0</v>
      </c>
      <c r="W126" s="30" t="n">
        <f aca="false">V126*Inputs!$K$13/12</f>
        <v>0</v>
      </c>
      <c r="X126" s="30" t="n">
        <f aca="false">IF(V126&gt;0,MIN(Inputs!$L$13,V126+W126),0)+MIN(AE126,MAX(V126+W126-(IF(V126&gt;0,MIN(Inputs!$L$13,V126+W126),0)),0))</f>
        <v>0</v>
      </c>
      <c r="Y126" s="31" t="n">
        <f aca="false">MAX(V126+W126-X126,0)</f>
        <v>0</v>
      </c>
      <c r="Z126" s="32" t="n">
        <f aca="false">Inputs!$B$4+IF(B126=0,Inputs!$L$8,0)+IF(F126=0,Inputs!$L$9,0)+IF(J126=0,Inputs!$L$10,0)+IF(N126=0,Inputs!$L$11,0)+IF(R126=0,Inputs!$L$12,0)+IF(V126=0,Inputs!$L$13,0)</f>
        <v>970</v>
      </c>
      <c r="AA126" s="32" t="n">
        <f aca="false">Z126-MIN(Z126,MAX(B126+C126-(IF(B126&gt;0,MIN(Inputs!$L$8,B126+C126),0)),0))</f>
        <v>970</v>
      </c>
      <c r="AB126" s="32" t="n">
        <f aca="false">AA126-MIN(AA126,MAX(F126+G126-(IF(F126&gt;0,MIN(Inputs!$L$9,F126+G126),0)),0))</f>
        <v>970</v>
      </c>
      <c r="AC126" s="32" t="n">
        <f aca="false">AB126-MIN(AB126,MAX(J126+K126-(IF(J126&gt;0,MIN(Inputs!$L$10,J126+K126),0)),0))</f>
        <v>970</v>
      </c>
      <c r="AD126" s="32" t="n">
        <f aca="false">AC126-MIN(AC126,MAX(N126+O126-(IF(N126&gt;0,MIN(Inputs!$L$11,N126+O126),0)),0))</f>
        <v>970</v>
      </c>
      <c r="AE126" s="32" t="n">
        <f aca="false">AD126-MIN(AD126,MAX(R126+S126-(IF(R126&gt;0,MIN(Inputs!$L$12,R126+S126),0)),0))</f>
        <v>970</v>
      </c>
      <c r="AF126" s="32" t="n">
        <f aca="false">AE126-MIN(AE126,MAX(V126+W126-(IF(V126&gt;0,MIN(Inputs!$L$13,V126+W126),0)),0))</f>
        <v>970</v>
      </c>
      <c r="AG126" s="31" t="n">
        <f aca="false">(B126+C126-E126)+(F126+G126-I126)+(J126+K126-M126)+(N126+O126-Q126)+(R126+S126-U126)+(V126+W126-Y126)</f>
        <v>0</v>
      </c>
      <c r="AH126" s="31" t="n">
        <f aca="false">E126+I126+M126+Q126+U126+Y126</f>
        <v>0</v>
      </c>
      <c r="AI126" s="31" t="n">
        <f aca="false">C126+G126+K126+O126+S126+W126</f>
        <v>0</v>
      </c>
    </row>
    <row r="127" customFormat="false" ht="15" hidden="false" customHeight="false" outlineLevel="0" collapsed="false">
      <c r="A127" s="29" t="n">
        <v>123</v>
      </c>
      <c r="B127" s="30" t="n">
        <f aca="false">E126</f>
        <v>0</v>
      </c>
      <c r="C127" s="30" t="n">
        <f aca="false">B127*Inputs!$K$8/12</f>
        <v>0</v>
      </c>
      <c r="D127" s="30" t="n">
        <f aca="false">IF(B127&gt;0,MIN(Inputs!$L$8,B127+C127),0)+MIN(Z127,MAX(B127+C127-(IF(B127&gt;0,MIN(Inputs!$L$8,B127+C127),0)),0))</f>
        <v>0</v>
      </c>
      <c r="E127" s="31" t="n">
        <f aca="false">MAX(B127+C127-D127,0)</f>
        <v>0</v>
      </c>
      <c r="F127" s="30" t="n">
        <f aca="false">I126</f>
        <v>0</v>
      </c>
      <c r="G127" s="30" t="n">
        <f aca="false">F127*Inputs!$K$9/12</f>
        <v>0</v>
      </c>
      <c r="H127" s="30" t="n">
        <f aca="false">IF(F127&gt;0,MIN(Inputs!$L$9,F127+G127),0)+MIN(AA127,MAX(F127+G127-(IF(F127&gt;0,MIN(Inputs!$L$9,F127+G127),0)),0))</f>
        <v>0</v>
      </c>
      <c r="I127" s="31" t="n">
        <f aca="false">MAX(F127+G127-H127,0)</f>
        <v>0</v>
      </c>
      <c r="J127" s="30" t="n">
        <f aca="false">M126</f>
        <v>0</v>
      </c>
      <c r="K127" s="30" t="n">
        <f aca="false">J127*Inputs!$K$10/12</f>
        <v>0</v>
      </c>
      <c r="L127" s="30" t="n">
        <f aca="false">IF(J127&gt;0,MIN(Inputs!$L$10,J127+K127),0)+MIN(AB127,MAX(J127+K127-(IF(J127&gt;0,MIN(Inputs!$L$10,J127+K127),0)),0))</f>
        <v>0</v>
      </c>
      <c r="M127" s="31" t="n">
        <f aca="false">MAX(J127+K127-L127,0)</f>
        <v>0</v>
      </c>
      <c r="N127" s="30" t="n">
        <f aca="false">Q126</f>
        <v>0</v>
      </c>
      <c r="O127" s="30" t="n">
        <f aca="false">N127*Inputs!$K$11/12</f>
        <v>0</v>
      </c>
      <c r="P127" s="30" t="n">
        <f aca="false">IF(N127&gt;0,MIN(Inputs!$L$11,N127+O127),0)+MIN(AC127,MAX(N127+O127-(IF(N127&gt;0,MIN(Inputs!$L$11,N127+O127),0)),0))</f>
        <v>0</v>
      </c>
      <c r="Q127" s="31" t="n">
        <f aca="false">MAX(N127+O127-P127,0)</f>
        <v>0</v>
      </c>
      <c r="R127" s="30" t="n">
        <f aca="false">U126</f>
        <v>0</v>
      </c>
      <c r="S127" s="30" t="n">
        <f aca="false">R127*Inputs!$K$12/12</f>
        <v>0</v>
      </c>
      <c r="T127" s="30" t="n">
        <f aca="false">IF(R127&gt;0,MIN(Inputs!$L$12,R127+S127),0)+MIN(AD127,MAX(R127+S127-(IF(R127&gt;0,MIN(Inputs!$L$12,R127+S127),0)),0))</f>
        <v>0</v>
      </c>
      <c r="U127" s="31" t="n">
        <f aca="false">MAX(R127+S127-T127,0)</f>
        <v>0</v>
      </c>
      <c r="V127" s="30" t="n">
        <f aca="false">Y126</f>
        <v>0</v>
      </c>
      <c r="W127" s="30" t="n">
        <f aca="false">V127*Inputs!$K$13/12</f>
        <v>0</v>
      </c>
      <c r="X127" s="30" t="n">
        <f aca="false">IF(V127&gt;0,MIN(Inputs!$L$13,V127+W127),0)+MIN(AE127,MAX(V127+W127-(IF(V127&gt;0,MIN(Inputs!$L$13,V127+W127),0)),0))</f>
        <v>0</v>
      </c>
      <c r="Y127" s="31" t="n">
        <f aca="false">MAX(V127+W127-X127,0)</f>
        <v>0</v>
      </c>
      <c r="Z127" s="32" t="n">
        <f aca="false">Inputs!$B$4+IF(B127=0,Inputs!$L$8,0)+IF(F127=0,Inputs!$L$9,0)+IF(J127=0,Inputs!$L$10,0)+IF(N127=0,Inputs!$L$11,0)+IF(R127=0,Inputs!$L$12,0)+IF(V127=0,Inputs!$L$13,0)</f>
        <v>970</v>
      </c>
      <c r="AA127" s="32" t="n">
        <f aca="false">Z127-MIN(Z127,MAX(B127+C127-(IF(B127&gt;0,MIN(Inputs!$L$8,B127+C127),0)),0))</f>
        <v>970</v>
      </c>
      <c r="AB127" s="32" t="n">
        <f aca="false">AA127-MIN(AA127,MAX(F127+G127-(IF(F127&gt;0,MIN(Inputs!$L$9,F127+G127),0)),0))</f>
        <v>970</v>
      </c>
      <c r="AC127" s="32" t="n">
        <f aca="false">AB127-MIN(AB127,MAX(J127+K127-(IF(J127&gt;0,MIN(Inputs!$L$10,J127+K127),0)),0))</f>
        <v>970</v>
      </c>
      <c r="AD127" s="32" t="n">
        <f aca="false">AC127-MIN(AC127,MAX(N127+O127-(IF(N127&gt;0,MIN(Inputs!$L$11,N127+O127),0)),0))</f>
        <v>970</v>
      </c>
      <c r="AE127" s="32" t="n">
        <f aca="false">AD127-MIN(AD127,MAX(R127+S127-(IF(R127&gt;0,MIN(Inputs!$L$12,R127+S127),0)),0))</f>
        <v>970</v>
      </c>
      <c r="AF127" s="32" t="n">
        <f aca="false">AE127-MIN(AE127,MAX(V127+W127-(IF(V127&gt;0,MIN(Inputs!$L$13,V127+W127),0)),0))</f>
        <v>970</v>
      </c>
      <c r="AG127" s="31" t="n">
        <f aca="false">(B127+C127-E127)+(F127+G127-I127)+(J127+K127-M127)+(N127+O127-Q127)+(R127+S127-U127)+(V127+W127-Y127)</f>
        <v>0</v>
      </c>
      <c r="AH127" s="31" t="n">
        <f aca="false">E127+I127+M127+Q127+U127+Y127</f>
        <v>0</v>
      </c>
      <c r="AI127" s="31" t="n">
        <f aca="false">C127+G127+K127+O127+S127+W127</f>
        <v>0</v>
      </c>
    </row>
    <row r="128" customFormat="false" ht="15" hidden="false" customHeight="false" outlineLevel="0" collapsed="false">
      <c r="A128" s="29" t="n">
        <v>124</v>
      </c>
      <c r="B128" s="30" t="n">
        <f aca="false">E127</f>
        <v>0</v>
      </c>
      <c r="C128" s="30" t="n">
        <f aca="false">B128*Inputs!$K$8/12</f>
        <v>0</v>
      </c>
      <c r="D128" s="30" t="n">
        <f aca="false">IF(B128&gt;0,MIN(Inputs!$L$8,B128+C128),0)+MIN(Z128,MAX(B128+C128-(IF(B128&gt;0,MIN(Inputs!$L$8,B128+C128),0)),0))</f>
        <v>0</v>
      </c>
      <c r="E128" s="31" t="n">
        <f aca="false">MAX(B128+C128-D128,0)</f>
        <v>0</v>
      </c>
      <c r="F128" s="30" t="n">
        <f aca="false">I127</f>
        <v>0</v>
      </c>
      <c r="G128" s="30" t="n">
        <f aca="false">F128*Inputs!$K$9/12</f>
        <v>0</v>
      </c>
      <c r="H128" s="30" t="n">
        <f aca="false">IF(F128&gt;0,MIN(Inputs!$L$9,F128+G128),0)+MIN(AA128,MAX(F128+G128-(IF(F128&gt;0,MIN(Inputs!$L$9,F128+G128),0)),0))</f>
        <v>0</v>
      </c>
      <c r="I128" s="31" t="n">
        <f aca="false">MAX(F128+G128-H128,0)</f>
        <v>0</v>
      </c>
      <c r="J128" s="30" t="n">
        <f aca="false">M127</f>
        <v>0</v>
      </c>
      <c r="K128" s="30" t="n">
        <f aca="false">J128*Inputs!$K$10/12</f>
        <v>0</v>
      </c>
      <c r="L128" s="30" t="n">
        <f aca="false">IF(J128&gt;0,MIN(Inputs!$L$10,J128+K128),0)+MIN(AB128,MAX(J128+K128-(IF(J128&gt;0,MIN(Inputs!$L$10,J128+K128),0)),0))</f>
        <v>0</v>
      </c>
      <c r="M128" s="31" t="n">
        <f aca="false">MAX(J128+K128-L128,0)</f>
        <v>0</v>
      </c>
      <c r="N128" s="30" t="n">
        <f aca="false">Q127</f>
        <v>0</v>
      </c>
      <c r="O128" s="30" t="n">
        <f aca="false">N128*Inputs!$K$11/12</f>
        <v>0</v>
      </c>
      <c r="P128" s="30" t="n">
        <f aca="false">IF(N128&gt;0,MIN(Inputs!$L$11,N128+O128),0)+MIN(AC128,MAX(N128+O128-(IF(N128&gt;0,MIN(Inputs!$L$11,N128+O128),0)),0))</f>
        <v>0</v>
      </c>
      <c r="Q128" s="31" t="n">
        <f aca="false">MAX(N128+O128-P128,0)</f>
        <v>0</v>
      </c>
      <c r="R128" s="30" t="n">
        <f aca="false">U127</f>
        <v>0</v>
      </c>
      <c r="S128" s="30" t="n">
        <f aca="false">R128*Inputs!$K$12/12</f>
        <v>0</v>
      </c>
      <c r="T128" s="30" t="n">
        <f aca="false">IF(R128&gt;0,MIN(Inputs!$L$12,R128+S128),0)+MIN(AD128,MAX(R128+S128-(IF(R128&gt;0,MIN(Inputs!$L$12,R128+S128),0)),0))</f>
        <v>0</v>
      </c>
      <c r="U128" s="31" t="n">
        <f aca="false">MAX(R128+S128-T128,0)</f>
        <v>0</v>
      </c>
      <c r="V128" s="30" t="n">
        <f aca="false">Y127</f>
        <v>0</v>
      </c>
      <c r="W128" s="30" t="n">
        <f aca="false">V128*Inputs!$K$13/12</f>
        <v>0</v>
      </c>
      <c r="X128" s="30" t="n">
        <f aca="false">IF(V128&gt;0,MIN(Inputs!$L$13,V128+W128),0)+MIN(AE128,MAX(V128+W128-(IF(V128&gt;0,MIN(Inputs!$L$13,V128+W128),0)),0))</f>
        <v>0</v>
      </c>
      <c r="Y128" s="31" t="n">
        <f aca="false">MAX(V128+W128-X128,0)</f>
        <v>0</v>
      </c>
      <c r="Z128" s="32" t="n">
        <f aca="false">Inputs!$B$4+IF(B128=0,Inputs!$L$8,0)+IF(F128=0,Inputs!$L$9,0)+IF(J128=0,Inputs!$L$10,0)+IF(N128=0,Inputs!$L$11,0)+IF(R128=0,Inputs!$L$12,0)+IF(V128=0,Inputs!$L$13,0)</f>
        <v>970</v>
      </c>
      <c r="AA128" s="32" t="n">
        <f aca="false">Z128-MIN(Z128,MAX(B128+C128-(IF(B128&gt;0,MIN(Inputs!$L$8,B128+C128),0)),0))</f>
        <v>970</v>
      </c>
      <c r="AB128" s="32" t="n">
        <f aca="false">AA128-MIN(AA128,MAX(F128+G128-(IF(F128&gt;0,MIN(Inputs!$L$9,F128+G128),0)),0))</f>
        <v>970</v>
      </c>
      <c r="AC128" s="32" t="n">
        <f aca="false">AB128-MIN(AB128,MAX(J128+K128-(IF(J128&gt;0,MIN(Inputs!$L$10,J128+K128),0)),0))</f>
        <v>970</v>
      </c>
      <c r="AD128" s="32" t="n">
        <f aca="false">AC128-MIN(AC128,MAX(N128+O128-(IF(N128&gt;0,MIN(Inputs!$L$11,N128+O128),0)),0))</f>
        <v>970</v>
      </c>
      <c r="AE128" s="32" t="n">
        <f aca="false">AD128-MIN(AD128,MAX(R128+S128-(IF(R128&gt;0,MIN(Inputs!$L$12,R128+S128),0)),0))</f>
        <v>970</v>
      </c>
      <c r="AF128" s="32" t="n">
        <f aca="false">AE128-MIN(AE128,MAX(V128+W128-(IF(V128&gt;0,MIN(Inputs!$L$13,V128+W128),0)),0))</f>
        <v>970</v>
      </c>
      <c r="AG128" s="31" t="n">
        <f aca="false">(B128+C128-E128)+(F128+G128-I128)+(J128+K128-M128)+(N128+O128-Q128)+(R128+S128-U128)+(V128+W128-Y128)</f>
        <v>0</v>
      </c>
      <c r="AH128" s="31" t="n">
        <f aca="false">E128+I128+M128+Q128+U128+Y128</f>
        <v>0</v>
      </c>
      <c r="AI128" s="31" t="n">
        <f aca="false">C128+G128+K128+O128+S128+W128</f>
        <v>0</v>
      </c>
    </row>
    <row r="129" customFormat="false" ht="15" hidden="false" customHeight="false" outlineLevel="0" collapsed="false">
      <c r="A129" s="29" t="n">
        <v>125</v>
      </c>
      <c r="B129" s="30" t="n">
        <f aca="false">E128</f>
        <v>0</v>
      </c>
      <c r="C129" s="30" t="n">
        <f aca="false">B129*Inputs!$K$8/12</f>
        <v>0</v>
      </c>
      <c r="D129" s="30" t="n">
        <f aca="false">IF(B129&gt;0,MIN(Inputs!$L$8,B129+C129),0)+MIN(Z129,MAX(B129+C129-(IF(B129&gt;0,MIN(Inputs!$L$8,B129+C129),0)),0))</f>
        <v>0</v>
      </c>
      <c r="E129" s="31" t="n">
        <f aca="false">MAX(B129+C129-D129,0)</f>
        <v>0</v>
      </c>
      <c r="F129" s="30" t="n">
        <f aca="false">I128</f>
        <v>0</v>
      </c>
      <c r="G129" s="30" t="n">
        <f aca="false">F129*Inputs!$K$9/12</f>
        <v>0</v>
      </c>
      <c r="H129" s="30" t="n">
        <f aca="false">IF(F129&gt;0,MIN(Inputs!$L$9,F129+G129),0)+MIN(AA129,MAX(F129+G129-(IF(F129&gt;0,MIN(Inputs!$L$9,F129+G129),0)),0))</f>
        <v>0</v>
      </c>
      <c r="I129" s="31" t="n">
        <f aca="false">MAX(F129+G129-H129,0)</f>
        <v>0</v>
      </c>
      <c r="J129" s="30" t="n">
        <f aca="false">M128</f>
        <v>0</v>
      </c>
      <c r="K129" s="30" t="n">
        <f aca="false">J129*Inputs!$K$10/12</f>
        <v>0</v>
      </c>
      <c r="L129" s="30" t="n">
        <f aca="false">IF(J129&gt;0,MIN(Inputs!$L$10,J129+K129),0)+MIN(AB129,MAX(J129+K129-(IF(J129&gt;0,MIN(Inputs!$L$10,J129+K129),0)),0))</f>
        <v>0</v>
      </c>
      <c r="M129" s="31" t="n">
        <f aca="false">MAX(J129+K129-L129,0)</f>
        <v>0</v>
      </c>
      <c r="N129" s="30" t="n">
        <f aca="false">Q128</f>
        <v>0</v>
      </c>
      <c r="O129" s="30" t="n">
        <f aca="false">N129*Inputs!$K$11/12</f>
        <v>0</v>
      </c>
      <c r="P129" s="30" t="n">
        <f aca="false">IF(N129&gt;0,MIN(Inputs!$L$11,N129+O129),0)+MIN(AC129,MAX(N129+O129-(IF(N129&gt;0,MIN(Inputs!$L$11,N129+O129),0)),0))</f>
        <v>0</v>
      </c>
      <c r="Q129" s="31" t="n">
        <f aca="false">MAX(N129+O129-P129,0)</f>
        <v>0</v>
      </c>
      <c r="R129" s="30" t="n">
        <f aca="false">U128</f>
        <v>0</v>
      </c>
      <c r="S129" s="30" t="n">
        <f aca="false">R129*Inputs!$K$12/12</f>
        <v>0</v>
      </c>
      <c r="T129" s="30" t="n">
        <f aca="false">IF(R129&gt;0,MIN(Inputs!$L$12,R129+S129),0)+MIN(AD129,MAX(R129+S129-(IF(R129&gt;0,MIN(Inputs!$L$12,R129+S129),0)),0))</f>
        <v>0</v>
      </c>
      <c r="U129" s="31" t="n">
        <f aca="false">MAX(R129+S129-T129,0)</f>
        <v>0</v>
      </c>
      <c r="V129" s="30" t="n">
        <f aca="false">Y128</f>
        <v>0</v>
      </c>
      <c r="W129" s="30" t="n">
        <f aca="false">V129*Inputs!$K$13/12</f>
        <v>0</v>
      </c>
      <c r="X129" s="30" t="n">
        <f aca="false">IF(V129&gt;0,MIN(Inputs!$L$13,V129+W129),0)+MIN(AE129,MAX(V129+W129-(IF(V129&gt;0,MIN(Inputs!$L$13,V129+W129),0)),0))</f>
        <v>0</v>
      </c>
      <c r="Y129" s="31" t="n">
        <f aca="false">MAX(V129+W129-X129,0)</f>
        <v>0</v>
      </c>
      <c r="Z129" s="32" t="n">
        <f aca="false">Inputs!$B$4+IF(B129=0,Inputs!$L$8,0)+IF(F129=0,Inputs!$L$9,0)+IF(J129=0,Inputs!$L$10,0)+IF(N129=0,Inputs!$L$11,0)+IF(R129=0,Inputs!$L$12,0)+IF(V129=0,Inputs!$L$13,0)</f>
        <v>970</v>
      </c>
      <c r="AA129" s="32" t="n">
        <f aca="false">Z129-MIN(Z129,MAX(B129+C129-(IF(B129&gt;0,MIN(Inputs!$L$8,B129+C129),0)),0))</f>
        <v>970</v>
      </c>
      <c r="AB129" s="32" t="n">
        <f aca="false">AA129-MIN(AA129,MAX(F129+G129-(IF(F129&gt;0,MIN(Inputs!$L$9,F129+G129),0)),0))</f>
        <v>970</v>
      </c>
      <c r="AC129" s="32" t="n">
        <f aca="false">AB129-MIN(AB129,MAX(J129+K129-(IF(J129&gt;0,MIN(Inputs!$L$10,J129+K129),0)),0))</f>
        <v>970</v>
      </c>
      <c r="AD129" s="32" t="n">
        <f aca="false">AC129-MIN(AC129,MAX(N129+O129-(IF(N129&gt;0,MIN(Inputs!$L$11,N129+O129),0)),0))</f>
        <v>970</v>
      </c>
      <c r="AE129" s="32" t="n">
        <f aca="false">AD129-MIN(AD129,MAX(R129+S129-(IF(R129&gt;0,MIN(Inputs!$L$12,R129+S129),0)),0))</f>
        <v>970</v>
      </c>
      <c r="AF129" s="32" t="n">
        <f aca="false">AE129-MIN(AE129,MAX(V129+W129-(IF(V129&gt;0,MIN(Inputs!$L$13,V129+W129),0)),0))</f>
        <v>970</v>
      </c>
      <c r="AG129" s="31" t="n">
        <f aca="false">(B129+C129-E129)+(F129+G129-I129)+(J129+K129-M129)+(N129+O129-Q129)+(R129+S129-U129)+(V129+W129-Y129)</f>
        <v>0</v>
      </c>
      <c r="AH129" s="31" t="n">
        <f aca="false">E129+I129+M129+Q129+U129+Y129</f>
        <v>0</v>
      </c>
      <c r="AI129" s="31" t="n">
        <f aca="false">C129+G129+K129+O129+S129+W129</f>
        <v>0</v>
      </c>
    </row>
    <row r="130" customFormat="false" ht="15" hidden="false" customHeight="false" outlineLevel="0" collapsed="false">
      <c r="A130" s="29" t="n">
        <v>126</v>
      </c>
      <c r="B130" s="30" t="n">
        <f aca="false">E129</f>
        <v>0</v>
      </c>
      <c r="C130" s="30" t="n">
        <f aca="false">B130*Inputs!$K$8/12</f>
        <v>0</v>
      </c>
      <c r="D130" s="30" t="n">
        <f aca="false">IF(B130&gt;0,MIN(Inputs!$L$8,B130+C130),0)+MIN(Z130,MAX(B130+C130-(IF(B130&gt;0,MIN(Inputs!$L$8,B130+C130),0)),0))</f>
        <v>0</v>
      </c>
      <c r="E130" s="31" t="n">
        <f aca="false">MAX(B130+C130-D130,0)</f>
        <v>0</v>
      </c>
      <c r="F130" s="30" t="n">
        <f aca="false">I129</f>
        <v>0</v>
      </c>
      <c r="G130" s="30" t="n">
        <f aca="false">F130*Inputs!$K$9/12</f>
        <v>0</v>
      </c>
      <c r="H130" s="30" t="n">
        <f aca="false">IF(F130&gt;0,MIN(Inputs!$L$9,F130+G130),0)+MIN(AA130,MAX(F130+G130-(IF(F130&gt;0,MIN(Inputs!$L$9,F130+G130),0)),0))</f>
        <v>0</v>
      </c>
      <c r="I130" s="31" t="n">
        <f aca="false">MAX(F130+G130-H130,0)</f>
        <v>0</v>
      </c>
      <c r="J130" s="30" t="n">
        <f aca="false">M129</f>
        <v>0</v>
      </c>
      <c r="K130" s="30" t="n">
        <f aca="false">J130*Inputs!$K$10/12</f>
        <v>0</v>
      </c>
      <c r="L130" s="30" t="n">
        <f aca="false">IF(J130&gt;0,MIN(Inputs!$L$10,J130+K130),0)+MIN(AB130,MAX(J130+K130-(IF(J130&gt;0,MIN(Inputs!$L$10,J130+K130),0)),0))</f>
        <v>0</v>
      </c>
      <c r="M130" s="31" t="n">
        <f aca="false">MAX(J130+K130-L130,0)</f>
        <v>0</v>
      </c>
      <c r="N130" s="30" t="n">
        <f aca="false">Q129</f>
        <v>0</v>
      </c>
      <c r="O130" s="30" t="n">
        <f aca="false">N130*Inputs!$K$11/12</f>
        <v>0</v>
      </c>
      <c r="P130" s="30" t="n">
        <f aca="false">IF(N130&gt;0,MIN(Inputs!$L$11,N130+O130),0)+MIN(AC130,MAX(N130+O130-(IF(N130&gt;0,MIN(Inputs!$L$11,N130+O130),0)),0))</f>
        <v>0</v>
      </c>
      <c r="Q130" s="31" t="n">
        <f aca="false">MAX(N130+O130-P130,0)</f>
        <v>0</v>
      </c>
      <c r="R130" s="30" t="n">
        <f aca="false">U129</f>
        <v>0</v>
      </c>
      <c r="S130" s="30" t="n">
        <f aca="false">R130*Inputs!$K$12/12</f>
        <v>0</v>
      </c>
      <c r="T130" s="30" t="n">
        <f aca="false">IF(R130&gt;0,MIN(Inputs!$L$12,R130+S130),0)+MIN(AD130,MAX(R130+S130-(IF(R130&gt;0,MIN(Inputs!$L$12,R130+S130),0)),0))</f>
        <v>0</v>
      </c>
      <c r="U130" s="31" t="n">
        <f aca="false">MAX(R130+S130-T130,0)</f>
        <v>0</v>
      </c>
      <c r="V130" s="30" t="n">
        <f aca="false">Y129</f>
        <v>0</v>
      </c>
      <c r="W130" s="30" t="n">
        <f aca="false">V130*Inputs!$K$13/12</f>
        <v>0</v>
      </c>
      <c r="X130" s="30" t="n">
        <f aca="false">IF(V130&gt;0,MIN(Inputs!$L$13,V130+W130),0)+MIN(AE130,MAX(V130+W130-(IF(V130&gt;0,MIN(Inputs!$L$13,V130+W130),0)),0))</f>
        <v>0</v>
      </c>
      <c r="Y130" s="31" t="n">
        <f aca="false">MAX(V130+W130-X130,0)</f>
        <v>0</v>
      </c>
      <c r="Z130" s="32" t="n">
        <f aca="false">Inputs!$B$4+IF(B130=0,Inputs!$L$8,0)+IF(F130=0,Inputs!$L$9,0)+IF(J130=0,Inputs!$L$10,0)+IF(N130=0,Inputs!$L$11,0)+IF(R130=0,Inputs!$L$12,0)+IF(V130=0,Inputs!$L$13,0)</f>
        <v>970</v>
      </c>
      <c r="AA130" s="32" t="n">
        <f aca="false">Z130-MIN(Z130,MAX(B130+C130-(IF(B130&gt;0,MIN(Inputs!$L$8,B130+C130),0)),0))</f>
        <v>970</v>
      </c>
      <c r="AB130" s="32" t="n">
        <f aca="false">AA130-MIN(AA130,MAX(F130+G130-(IF(F130&gt;0,MIN(Inputs!$L$9,F130+G130),0)),0))</f>
        <v>970</v>
      </c>
      <c r="AC130" s="32" t="n">
        <f aca="false">AB130-MIN(AB130,MAX(J130+K130-(IF(J130&gt;0,MIN(Inputs!$L$10,J130+K130),0)),0))</f>
        <v>970</v>
      </c>
      <c r="AD130" s="32" t="n">
        <f aca="false">AC130-MIN(AC130,MAX(N130+O130-(IF(N130&gt;0,MIN(Inputs!$L$11,N130+O130),0)),0))</f>
        <v>970</v>
      </c>
      <c r="AE130" s="32" t="n">
        <f aca="false">AD130-MIN(AD130,MAX(R130+S130-(IF(R130&gt;0,MIN(Inputs!$L$12,R130+S130),0)),0))</f>
        <v>970</v>
      </c>
      <c r="AF130" s="32" t="n">
        <f aca="false">AE130-MIN(AE130,MAX(V130+W130-(IF(V130&gt;0,MIN(Inputs!$L$13,V130+W130),0)),0))</f>
        <v>970</v>
      </c>
      <c r="AG130" s="31" t="n">
        <f aca="false">(B130+C130-E130)+(F130+G130-I130)+(J130+K130-M130)+(N130+O130-Q130)+(R130+S130-U130)+(V130+W130-Y130)</f>
        <v>0</v>
      </c>
      <c r="AH130" s="31" t="n">
        <f aca="false">E130+I130+M130+Q130+U130+Y130</f>
        <v>0</v>
      </c>
      <c r="AI130" s="31" t="n">
        <f aca="false">C130+G130+K130+O130+S130+W130</f>
        <v>0</v>
      </c>
    </row>
    <row r="131" customFormat="false" ht="15" hidden="false" customHeight="false" outlineLevel="0" collapsed="false">
      <c r="A131" s="29" t="n">
        <v>127</v>
      </c>
      <c r="B131" s="30" t="n">
        <f aca="false">E130</f>
        <v>0</v>
      </c>
      <c r="C131" s="30" t="n">
        <f aca="false">B131*Inputs!$K$8/12</f>
        <v>0</v>
      </c>
      <c r="D131" s="30" t="n">
        <f aca="false">IF(B131&gt;0,MIN(Inputs!$L$8,B131+C131),0)+MIN(Z131,MAX(B131+C131-(IF(B131&gt;0,MIN(Inputs!$L$8,B131+C131),0)),0))</f>
        <v>0</v>
      </c>
      <c r="E131" s="31" t="n">
        <f aca="false">MAX(B131+C131-D131,0)</f>
        <v>0</v>
      </c>
      <c r="F131" s="30" t="n">
        <f aca="false">I130</f>
        <v>0</v>
      </c>
      <c r="G131" s="30" t="n">
        <f aca="false">F131*Inputs!$K$9/12</f>
        <v>0</v>
      </c>
      <c r="H131" s="30" t="n">
        <f aca="false">IF(F131&gt;0,MIN(Inputs!$L$9,F131+G131),0)+MIN(AA131,MAX(F131+G131-(IF(F131&gt;0,MIN(Inputs!$L$9,F131+G131),0)),0))</f>
        <v>0</v>
      </c>
      <c r="I131" s="31" t="n">
        <f aca="false">MAX(F131+G131-H131,0)</f>
        <v>0</v>
      </c>
      <c r="J131" s="30" t="n">
        <f aca="false">M130</f>
        <v>0</v>
      </c>
      <c r="K131" s="30" t="n">
        <f aca="false">J131*Inputs!$K$10/12</f>
        <v>0</v>
      </c>
      <c r="L131" s="30" t="n">
        <f aca="false">IF(J131&gt;0,MIN(Inputs!$L$10,J131+K131),0)+MIN(AB131,MAX(J131+K131-(IF(J131&gt;0,MIN(Inputs!$L$10,J131+K131),0)),0))</f>
        <v>0</v>
      </c>
      <c r="M131" s="31" t="n">
        <f aca="false">MAX(J131+K131-L131,0)</f>
        <v>0</v>
      </c>
      <c r="N131" s="30" t="n">
        <f aca="false">Q130</f>
        <v>0</v>
      </c>
      <c r="O131" s="30" t="n">
        <f aca="false">N131*Inputs!$K$11/12</f>
        <v>0</v>
      </c>
      <c r="P131" s="30" t="n">
        <f aca="false">IF(N131&gt;0,MIN(Inputs!$L$11,N131+O131),0)+MIN(AC131,MAX(N131+O131-(IF(N131&gt;0,MIN(Inputs!$L$11,N131+O131),0)),0))</f>
        <v>0</v>
      </c>
      <c r="Q131" s="31" t="n">
        <f aca="false">MAX(N131+O131-P131,0)</f>
        <v>0</v>
      </c>
      <c r="R131" s="30" t="n">
        <f aca="false">U130</f>
        <v>0</v>
      </c>
      <c r="S131" s="30" t="n">
        <f aca="false">R131*Inputs!$K$12/12</f>
        <v>0</v>
      </c>
      <c r="T131" s="30" t="n">
        <f aca="false">IF(R131&gt;0,MIN(Inputs!$L$12,R131+S131),0)+MIN(AD131,MAX(R131+S131-(IF(R131&gt;0,MIN(Inputs!$L$12,R131+S131),0)),0))</f>
        <v>0</v>
      </c>
      <c r="U131" s="31" t="n">
        <f aca="false">MAX(R131+S131-T131,0)</f>
        <v>0</v>
      </c>
      <c r="V131" s="30" t="n">
        <f aca="false">Y130</f>
        <v>0</v>
      </c>
      <c r="W131" s="30" t="n">
        <f aca="false">V131*Inputs!$K$13/12</f>
        <v>0</v>
      </c>
      <c r="X131" s="30" t="n">
        <f aca="false">IF(V131&gt;0,MIN(Inputs!$L$13,V131+W131),0)+MIN(AE131,MAX(V131+W131-(IF(V131&gt;0,MIN(Inputs!$L$13,V131+W131),0)),0))</f>
        <v>0</v>
      </c>
      <c r="Y131" s="31" t="n">
        <f aca="false">MAX(V131+W131-X131,0)</f>
        <v>0</v>
      </c>
      <c r="Z131" s="32" t="n">
        <f aca="false">Inputs!$B$4+IF(B131=0,Inputs!$L$8,0)+IF(F131=0,Inputs!$L$9,0)+IF(J131=0,Inputs!$L$10,0)+IF(N131=0,Inputs!$L$11,0)+IF(R131=0,Inputs!$L$12,0)+IF(V131=0,Inputs!$L$13,0)</f>
        <v>970</v>
      </c>
      <c r="AA131" s="32" t="n">
        <f aca="false">Z131-MIN(Z131,MAX(B131+C131-(IF(B131&gt;0,MIN(Inputs!$L$8,B131+C131),0)),0))</f>
        <v>970</v>
      </c>
      <c r="AB131" s="32" t="n">
        <f aca="false">AA131-MIN(AA131,MAX(F131+G131-(IF(F131&gt;0,MIN(Inputs!$L$9,F131+G131),0)),0))</f>
        <v>970</v>
      </c>
      <c r="AC131" s="32" t="n">
        <f aca="false">AB131-MIN(AB131,MAX(J131+K131-(IF(J131&gt;0,MIN(Inputs!$L$10,J131+K131),0)),0))</f>
        <v>970</v>
      </c>
      <c r="AD131" s="32" t="n">
        <f aca="false">AC131-MIN(AC131,MAX(N131+O131-(IF(N131&gt;0,MIN(Inputs!$L$11,N131+O131),0)),0))</f>
        <v>970</v>
      </c>
      <c r="AE131" s="32" t="n">
        <f aca="false">AD131-MIN(AD131,MAX(R131+S131-(IF(R131&gt;0,MIN(Inputs!$L$12,R131+S131),0)),0))</f>
        <v>970</v>
      </c>
      <c r="AF131" s="32" t="n">
        <f aca="false">AE131-MIN(AE131,MAX(V131+W131-(IF(V131&gt;0,MIN(Inputs!$L$13,V131+W131),0)),0))</f>
        <v>970</v>
      </c>
      <c r="AG131" s="31" t="n">
        <f aca="false">(B131+C131-E131)+(F131+G131-I131)+(J131+K131-M131)+(N131+O131-Q131)+(R131+S131-U131)+(V131+W131-Y131)</f>
        <v>0</v>
      </c>
      <c r="AH131" s="31" t="n">
        <f aca="false">E131+I131+M131+Q131+U131+Y131</f>
        <v>0</v>
      </c>
      <c r="AI131" s="31" t="n">
        <f aca="false">C131+G131+K131+O131+S131+W131</f>
        <v>0</v>
      </c>
    </row>
    <row r="132" customFormat="false" ht="15" hidden="false" customHeight="false" outlineLevel="0" collapsed="false">
      <c r="A132" s="29" t="n">
        <v>128</v>
      </c>
      <c r="B132" s="30" t="n">
        <f aca="false">E131</f>
        <v>0</v>
      </c>
      <c r="C132" s="30" t="n">
        <f aca="false">B132*Inputs!$K$8/12</f>
        <v>0</v>
      </c>
      <c r="D132" s="30" t="n">
        <f aca="false">IF(B132&gt;0,MIN(Inputs!$L$8,B132+C132),0)+MIN(Z132,MAX(B132+C132-(IF(B132&gt;0,MIN(Inputs!$L$8,B132+C132),0)),0))</f>
        <v>0</v>
      </c>
      <c r="E132" s="31" t="n">
        <f aca="false">MAX(B132+C132-D132,0)</f>
        <v>0</v>
      </c>
      <c r="F132" s="30" t="n">
        <f aca="false">I131</f>
        <v>0</v>
      </c>
      <c r="G132" s="30" t="n">
        <f aca="false">F132*Inputs!$K$9/12</f>
        <v>0</v>
      </c>
      <c r="H132" s="30" t="n">
        <f aca="false">IF(F132&gt;0,MIN(Inputs!$L$9,F132+G132),0)+MIN(AA132,MAX(F132+G132-(IF(F132&gt;0,MIN(Inputs!$L$9,F132+G132),0)),0))</f>
        <v>0</v>
      </c>
      <c r="I132" s="31" t="n">
        <f aca="false">MAX(F132+G132-H132,0)</f>
        <v>0</v>
      </c>
      <c r="J132" s="30" t="n">
        <f aca="false">M131</f>
        <v>0</v>
      </c>
      <c r="K132" s="30" t="n">
        <f aca="false">J132*Inputs!$K$10/12</f>
        <v>0</v>
      </c>
      <c r="L132" s="30" t="n">
        <f aca="false">IF(J132&gt;0,MIN(Inputs!$L$10,J132+K132),0)+MIN(AB132,MAX(J132+K132-(IF(J132&gt;0,MIN(Inputs!$L$10,J132+K132),0)),0))</f>
        <v>0</v>
      </c>
      <c r="M132" s="31" t="n">
        <f aca="false">MAX(J132+K132-L132,0)</f>
        <v>0</v>
      </c>
      <c r="N132" s="30" t="n">
        <f aca="false">Q131</f>
        <v>0</v>
      </c>
      <c r="O132" s="30" t="n">
        <f aca="false">N132*Inputs!$K$11/12</f>
        <v>0</v>
      </c>
      <c r="P132" s="30" t="n">
        <f aca="false">IF(N132&gt;0,MIN(Inputs!$L$11,N132+O132),0)+MIN(AC132,MAX(N132+O132-(IF(N132&gt;0,MIN(Inputs!$L$11,N132+O132),0)),0))</f>
        <v>0</v>
      </c>
      <c r="Q132" s="31" t="n">
        <f aca="false">MAX(N132+O132-P132,0)</f>
        <v>0</v>
      </c>
      <c r="R132" s="30" t="n">
        <f aca="false">U131</f>
        <v>0</v>
      </c>
      <c r="S132" s="30" t="n">
        <f aca="false">R132*Inputs!$K$12/12</f>
        <v>0</v>
      </c>
      <c r="T132" s="30" t="n">
        <f aca="false">IF(R132&gt;0,MIN(Inputs!$L$12,R132+S132),0)+MIN(AD132,MAX(R132+S132-(IF(R132&gt;0,MIN(Inputs!$L$12,R132+S132),0)),0))</f>
        <v>0</v>
      </c>
      <c r="U132" s="31" t="n">
        <f aca="false">MAX(R132+S132-T132,0)</f>
        <v>0</v>
      </c>
      <c r="V132" s="30" t="n">
        <f aca="false">Y131</f>
        <v>0</v>
      </c>
      <c r="W132" s="30" t="n">
        <f aca="false">V132*Inputs!$K$13/12</f>
        <v>0</v>
      </c>
      <c r="X132" s="30" t="n">
        <f aca="false">IF(V132&gt;0,MIN(Inputs!$L$13,V132+W132),0)+MIN(AE132,MAX(V132+W132-(IF(V132&gt;0,MIN(Inputs!$L$13,V132+W132),0)),0))</f>
        <v>0</v>
      </c>
      <c r="Y132" s="31" t="n">
        <f aca="false">MAX(V132+W132-X132,0)</f>
        <v>0</v>
      </c>
      <c r="Z132" s="32" t="n">
        <f aca="false">Inputs!$B$4+IF(B132=0,Inputs!$L$8,0)+IF(F132=0,Inputs!$L$9,0)+IF(J132=0,Inputs!$L$10,0)+IF(N132=0,Inputs!$L$11,0)+IF(R132=0,Inputs!$L$12,0)+IF(V132=0,Inputs!$L$13,0)</f>
        <v>970</v>
      </c>
      <c r="AA132" s="32" t="n">
        <f aca="false">Z132-MIN(Z132,MAX(B132+C132-(IF(B132&gt;0,MIN(Inputs!$L$8,B132+C132),0)),0))</f>
        <v>970</v>
      </c>
      <c r="AB132" s="32" t="n">
        <f aca="false">AA132-MIN(AA132,MAX(F132+G132-(IF(F132&gt;0,MIN(Inputs!$L$9,F132+G132),0)),0))</f>
        <v>970</v>
      </c>
      <c r="AC132" s="32" t="n">
        <f aca="false">AB132-MIN(AB132,MAX(J132+K132-(IF(J132&gt;0,MIN(Inputs!$L$10,J132+K132),0)),0))</f>
        <v>970</v>
      </c>
      <c r="AD132" s="32" t="n">
        <f aca="false">AC132-MIN(AC132,MAX(N132+O132-(IF(N132&gt;0,MIN(Inputs!$L$11,N132+O132),0)),0))</f>
        <v>970</v>
      </c>
      <c r="AE132" s="32" t="n">
        <f aca="false">AD132-MIN(AD132,MAX(R132+S132-(IF(R132&gt;0,MIN(Inputs!$L$12,R132+S132),0)),0))</f>
        <v>970</v>
      </c>
      <c r="AF132" s="32" t="n">
        <f aca="false">AE132-MIN(AE132,MAX(V132+W132-(IF(V132&gt;0,MIN(Inputs!$L$13,V132+W132),0)),0))</f>
        <v>970</v>
      </c>
      <c r="AG132" s="31" t="n">
        <f aca="false">(B132+C132-E132)+(F132+G132-I132)+(J132+K132-M132)+(N132+O132-Q132)+(R132+S132-U132)+(V132+W132-Y132)</f>
        <v>0</v>
      </c>
      <c r="AH132" s="31" t="n">
        <f aca="false">E132+I132+M132+Q132+U132+Y132</f>
        <v>0</v>
      </c>
      <c r="AI132" s="31" t="n">
        <f aca="false">C132+G132+K132+O132+S132+W132</f>
        <v>0</v>
      </c>
    </row>
    <row r="133" customFormat="false" ht="15" hidden="false" customHeight="false" outlineLevel="0" collapsed="false">
      <c r="A133" s="29" t="n">
        <v>129</v>
      </c>
      <c r="B133" s="30" t="n">
        <f aca="false">E132</f>
        <v>0</v>
      </c>
      <c r="C133" s="30" t="n">
        <f aca="false">B133*Inputs!$K$8/12</f>
        <v>0</v>
      </c>
      <c r="D133" s="30" t="n">
        <f aca="false">IF(B133&gt;0,MIN(Inputs!$L$8,B133+C133),0)+MIN(Z133,MAX(B133+C133-(IF(B133&gt;0,MIN(Inputs!$L$8,B133+C133),0)),0))</f>
        <v>0</v>
      </c>
      <c r="E133" s="31" t="n">
        <f aca="false">MAX(B133+C133-D133,0)</f>
        <v>0</v>
      </c>
      <c r="F133" s="30" t="n">
        <f aca="false">I132</f>
        <v>0</v>
      </c>
      <c r="G133" s="30" t="n">
        <f aca="false">F133*Inputs!$K$9/12</f>
        <v>0</v>
      </c>
      <c r="H133" s="30" t="n">
        <f aca="false">IF(F133&gt;0,MIN(Inputs!$L$9,F133+G133),0)+MIN(AA133,MAX(F133+G133-(IF(F133&gt;0,MIN(Inputs!$L$9,F133+G133),0)),0))</f>
        <v>0</v>
      </c>
      <c r="I133" s="31" t="n">
        <f aca="false">MAX(F133+G133-H133,0)</f>
        <v>0</v>
      </c>
      <c r="J133" s="30" t="n">
        <f aca="false">M132</f>
        <v>0</v>
      </c>
      <c r="K133" s="30" t="n">
        <f aca="false">J133*Inputs!$K$10/12</f>
        <v>0</v>
      </c>
      <c r="L133" s="30" t="n">
        <f aca="false">IF(J133&gt;0,MIN(Inputs!$L$10,J133+K133),0)+MIN(AB133,MAX(J133+K133-(IF(J133&gt;0,MIN(Inputs!$L$10,J133+K133),0)),0))</f>
        <v>0</v>
      </c>
      <c r="M133" s="31" t="n">
        <f aca="false">MAX(J133+K133-L133,0)</f>
        <v>0</v>
      </c>
      <c r="N133" s="30" t="n">
        <f aca="false">Q132</f>
        <v>0</v>
      </c>
      <c r="O133" s="30" t="n">
        <f aca="false">N133*Inputs!$K$11/12</f>
        <v>0</v>
      </c>
      <c r="P133" s="30" t="n">
        <f aca="false">IF(N133&gt;0,MIN(Inputs!$L$11,N133+O133),0)+MIN(AC133,MAX(N133+O133-(IF(N133&gt;0,MIN(Inputs!$L$11,N133+O133),0)),0))</f>
        <v>0</v>
      </c>
      <c r="Q133" s="31" t="n">
        <f aca="false">MAX(N133+O133-P133,0)</f>
        <v>0</v>
      </c>
      <c r="R133" s="30" t="n">
        <f aca="false">U132</f>
        <v>0</v>
      </c>
      <c r="S133" s="30" t="n">
        <f aca="false">R133*Inputs!$K$12/12</f>
        <v>0</v>
      </c>
      <c r="T133" s="30" t="n">
        <f aca="false">IF(R133&gt;0,MIN(Inputs!$L$12,R133+S133),0)+MIN(AD133,MAX(R133+S133-(IF(R133&gt;0,MIN(Inputs!$L$12,R133+S133),0)),0))</f>
        <v>0</v>
      </c>
      <c r="U133" s="31" t="n">
        <f aca="false">MAX(R133+S133-T133,0)</f>
        <v>0</v>
      </c>
      <c r="V133" s="30" t="n">
        <f aca="false">Y132</f>
        <v>0</v>
      </c>
      <c r="W133" s="30" t="n">
        <f aca="false">V133*Inputs!$K$13/12</f>
        <v>0</v>
      </c>
      <c r="X133" s="30" t="n">
        <f aca="false">IF(V133&gt;0,MIN(Inputs!$L$13,V133+W133),0)+MIN(AE133,MAX(V133+W133-(IF(V133&gt;0,MIN(Inputs!$L$13,V133+W133),0)),0))</f>
        <v>0</v>
      </c>
      <c r="Y133" s="31" t="n">
        <f aca="false">MAX(V133+W133-X133,0)</f>
        <v>0</v>
      </c>
      <c r="Z133" s="32" t="n">
        <f aca="false">Inputs!$B$4+IF(B133=0,Inputs!$L$8,0)+IF(F133=0,Inputs!$L$9,0)+IF(J133=0,Inputs!$L$10,0)+IF(N133=0,Inputs!$L$11,0)+IF(R133=0,Inputs!$L$12,0)+IF(V133=0,Inputs!$L$13,0)</f>
        <v>970</v>
      </c>
      <c r="AA133" s="32" t="n">
        <f aca="false">Z133-MIN(Z133,MAX(B133+C133-(IF(B133&gt;0,MIN(Inputs!$L$8,B133+C133),0)),0))</f>
        <v>970</v>
      </c>
      <c r="AB133" s="32" t="n">
        <f aca="false">AA133-MIN(AA133,MAX(F133+G133-(IF(F133&gt;0,MIN(Inputs!$L$9,F133+G133),0)),0))</f>
        <v>970</v>
      </c>
      <c r="AC133" s="32" t="n">
        <f aca="false">AB133-MIN(AB133,MAX(J133+K133-(IF(J133&gt;0,MIN(Inputs!$L$10,J133+K133),0)),0))</f>
        <v>970</v>
      </c>
      <c r="AD133" s="32" t="n">
        <f aca="false">AC133-MIN(AC133,MAX(N133+O133-(IF(N133&gt;0,MIN(Inputs!$L$11,N133+O133),0)),0))</f>
        <v>970</v>
      </c>
      <c r="AE133" s="32" t="n">
        <f aca="false">AD133-MIN(AD133,MAX(R133+S133-(IF(R133&gt;0,MIN(Inputs!$L$12,R133+S133),0)),0))</f>
        <v>970</v>
      </c>
      <c r="AF133" s="32" t="n">
        <f aca="false">AE133-MIN(AE133,MAX(V133+W133-(IF(V133&gt;0,MIN(Inputs!$L$13,V133+W133),0)),0))</f>
        <v>970</v>
      </c>
      <c r="AG133" s="31" t="n">
        <f aca="false">(B133+C133-E133)+(F133+G133-I133)+(J133+K133-M133)+(N133+O133-Q133)+(R133+S133-U133)+(V133+W133-Y133)</f>
        <v>0</v>
      </c>
      <c r="AH133" s="31" t="n">
        <f aca="false">E133+I133+M133+Q133+U133+Y133</f>
        <v>0</v>
      </c>
      <c r="AI133" s="31" t="n">
        <f aca="false">C133+G133+K133+O133+S133+W133</f>
        <v>0</v>
      </c>
    </row>
    <row r="134" customFormat="false" ht="15" hidden="false" customHeight="false" outlineLevel="0" collapsed="false">
      <c r="A134" s="29" t="n">
        <v>130</v>
      </c>
      <c r="B134" s="30" t="n">
        <f aca="false">E133</f>
        <v>0</v>
      </c>
      <c r="C134" s="30" t="n">
        <f aca="false">B134*Inputs!$K$8/12</f>
        <v>0</v>
      </c>
      <c r="D134" s="30" t="n">
        <f aca="false">IF(B134&gt;0,MIN(Inputs!$L$8,B134+C134),0)+MIN(Z134,MAX(B134+C134-(IF(B134&gt;0,MIN(Inputs!$L$8,B134+C134),0)),0))</f>
        <v>0</v>
      </c>
      <c r="E134" s="31" t="n">
        <f aca="false">MAX(B134+C134-D134,0)</f>
        <v>0</v>
      </c>
      <c r="F134" s="30" t="n">
        <f aca="false">I133</f>
        <v>0</v>
      </c>
      <c r="G134" s="30" t="n">
        <f aca="false">F134*Inputs!$K$9/12</f>
        <v>0</v>
      </c>
      <c r="H134" s="30" t="n">
        <f aca="false">IF(F134&gt;0,MIN(Inputs!$L$9,F134+G134),0)+MIN(AA134,MAX(F134+G134-(IF(F134&gt;0,MIN(Inputs!$L$9,F134+G134),0)),0))</f>
        <v>0</v>
      </c>
      <c r="I134" s="31" t="n">
        <f aca="false">MAX(F134+G134-H134,0)</f>
        <v>0</v>
      </c>
      <c r="J134" s="30" t="n">
        <f aca="false">M133</f>
        <v>0</v>
      </c>
      <c r="K134" s="30" t="n">
        <f aca="false">J134*Inputs!$K$10/12</f>
        <v>0</v>
      </c>
      <c r="L134" s="30" t="n">
        <f aca="false">IF(J134&gt;0,MIN(Inputs!$L$10,J134+K134),0)+MIN(AB134,MAX(J134+K134-(IF(J134&gt;0,MIN(Inputs!$L$10,J134+K134),0)),0))</f>
        <v>0</v>
      </c>
      <c r="M134" s="31" t="n">
        <f aca="false">MAX(J134+K134-L134,0)</f>
        <v>0</v>
      </c>
      <c r="N134" s="30" t="n">
        <f aca="false">Q133</f>
        <v>0</v>
      </c>
      <c r="O134" s="30" t="n">
        <f aca="false">N134*Inputs!$K$11/12</f>
        <v>0</v>
      </c>
      <c r="P134" s="30" t="n">
        <f aca="false">IF(N134&gt;0,MIN(Inputs!$L$11,N134+O134),0)+MIN(AC134,MAX(N134+O134-(IF(N134&gt;0,MIN(Inputs!$L$11,N134+O134),0)),0))</f>
        <v>0</v>
      </c>
      <c r="Q134" s="31" t="n">
        <f aca="false">MAX(N134+O134-P134,0)</f>
        <v>0</v>
      </c>
      <c r="R134" s="30" t="n">
        <f aca="false">U133</f>
        <v>0</v>
      </c>
      <c r="S134" s="30" t="n">
        <f aca="false">R134*Inputs!$K$12/12</f>
        <v>0</v>
      </c>
      <c r="T134" s="30" t="n">
        <f aca="false">IF(R134&gt;0,MIN(Inputs!$L$12,R134+S134),0)+MIN(AD134,MAX(R134+S134-(IF(R134&gt;0,MIN(Inputs!$L$12,R134+S134),0)),0))</f>
        <v>0</v>
      </c>
      <c r="U134" s="31" t="n">
        <f aca="false">MAX(R134+S134-T134,0)</f>
        <v>0</v>
      </c>
      <c r="V134" s="30" t="n">
        <f aca="false">Y133</f>
        <v>0</v>
      </c>
      <c r="W134" s="30" t="n">
        <f aca="false">V134*Inputs!$K$13/12</f>
        <v>0</v>
      </c>
      <c r="X134" s="30" t="n">
        <f aca="false">IF(V134&gt;0,MIN(Inputs!$L$13,V134+W134),0)+MIN(AE134,MAX(V134+W134-(IF(V134&gt;0,MIN(Inputs!$L$13,V134+W134),0)),0))</f>
        <v>0</v>
      </c>
      <c r="Y134" s="31" t="n">
        <f aca="false">MAX(V134+W134-X134,0)</f>
        <v>0</v>
      </c>
      <c r="Z134" s="32" t="n">
        <f aca="false">Inputs!$B$4+IF(B134=0,Inputs!$L$8,0)+IF(F134=0,Inputs!$L$9,0)+IF(J134=0,Inputs!$L$10,0)+IF(N134=0,Inputs!$L$11,0)+IF(R134=0,Inputs!$L$12,0)+IF(V134=0,Inputs!$L$13,0)</f>
        <v>970</v>
      </c>
      <c r="AA134" s="32" t="n">
        <f aca="false">Z134-MIN(Z134,MAX(B134+C134-(IF(B134&gt;0,MIN(Inputs!$L$8,B134+C134),0)),0))</f>
        <v>970</v>
      </c>
      <c r="AB134" s="32" t="n">
        <f aca="false">AA134-MIN(AA134,MAX(F134+G134-(IF(F134&gt;0,MIN(Inputs!$L$9,F134+G134),0)),0))</f>
        <v>970</v>
      </c>
      <c r="AC134" s="32" t="n">
        <f aca="false">AB134-MIN(AB134,MAX(J134+K134-(IF(J134&gt;0,MIN(Inputs!$L$10,J134+K134),0)),0))</f>
        <v>970</v>
      </c>
      <c r="AD134" s="32" t="n">
        <f aca="false">AC134-MIN(AC134,MAX(N134+O134-(IF(N134&gt;0,MIN(Inputs!$L$11,N134+O134),0)),0))</f>
        <v>970</v>
      </c>
      <c r="AE134" s="32" t="n">
        <f aca="false">AD134-MIN(AD134,MAX(R134+S134-(IF(R134&gt;0,MIN(Inputs!$L$12,R134+S134),0)),0))</f>
        <v>970</v>
      </c>
      <c r="AF134" s="32" t="n">
        <f aca="false">AE134-MIN(AE134,MAX(V134+W134-(IF(V134&gt;0,MIN(Inputs!$L$13,V134+W134),0)),0))</f>
        <v>970</v>
      </c>
      <c r="AG134" s="31" t="n">
        <f aca="false">(B134+C134-E134)+(F134+G134-I134)+(J134+K134-M134)+(N134+O134-Q134)+(R134+S134-U134)+(V134+W134-Y134)</f>
        <v>0</v>
      </c>
      <c r="AH134" s="31" t="n">
        <f aca="false">E134+I134+M134+Q134+U134+Y134</f>
        <v>0</v>
      </c>
      <c r="AI134" s="31" t="n">
        <f aca="false">C134+G134+K134+O134+S134+W134</f>
        <v>0</v>
      </c>
    </row>
    <row r="135" customFormat="false" ht="15" hidden="false" customHeight="false" outlineLevel="0" collapsed="false">
      <c r="A135" s="29" t="n">
        <v>131</v>
      </c>
      <c r="B135" s="30" t="n">
        <f aca="false">E134</f>
        <v>0</v>
      </c>
      <c r="C135" s="30" t="n">
        <f aca="false">B135*Inputs!$K$8/12</f>
        <v>0</v>
      </c>
      <c r="D135" s="30" t="n">
        <f aca="false">IF(B135&gt;0,MIN(Inputs!$L$8,B135+C135),0)+MIN(Z135,MAX(B135+C135-(IF(B135&gt;0,MIN(Inputs!$L$8,B135+C135),0)),0))</f>
        <v>0</v>
      </c>
      <c r="E135" s="31" t="n">
        <f aca="false">MAX(B135+C135-D135,0)</f>
        <v>0</v>
      </c>
      <c r="F135" s="30" t="n">
        <f aca="false">I134</f>
        <v>0</v>
      </c>
      <c r="G135" s="30" t="n">
        <f aca="false">F135*Inputs!$K$9/12</f>
        <v>0</v>
      </c>
      <c r="H135" s="30" t="n">
        <f aca="false">IF(F135&gt;0,MIN(Inputs!$L$9,F135+G135),0)+MIN(AA135,MAX(F135+G135-(IF(F135&gt;0,MIN(Inputs!$L$9,F135+G135),0)),0))</f>
        <v>0</v>
      </c>
      <c r="I135" s="31" t="n">
        <f aca="false">MAX(F135+G135-H135,0)</f>
        <v>0</v>
      </c>
      <c r="J135" s="30" t="n">
        <f aca="false">M134</f>
        <v>0</v>
      </c>
      <c r="K135" s="30" t="n">
        <f aca="false">J135*Inputs!$K$10/12</f>
        <v>0</v>
      </c>
      <c r="L135" s="30" t="n">
        <f aca="false">IF(J135&gt;0,MIN(Inputs!$L$10,J135+K135),0)+MIN(AB135,MAX(J135+K135-(IF(J135&gt;0,MIN(Inputs!$L$10,J135+K135),0)),0))</f>
        <v>0</v>
      </c>
      <c r="M135" s="31" t="n">
        <f aca="false">MAX(J135+K135-L135,0)</f>
        <v>0</v>
      </c>
      <c r="N135" s="30" t="n">
        <f aca="false">Q134</f>
        <v>0</v>
      </c>
      <c r="O135" s="30" t="n">
        <f aca="false">N135*Inputs!$K$11/12</f>
        <v>0</v>
      </c>
      <c r="P135" s="30" t="n">
        <f aca="false">IF(N135&gt;0,MIN(Inputs!$L$11,N135+O135),0)+MIN(AC135,MAX(N135+O135-(IF(N135&gt;0,MIN(Inputs!$L$11,N135+O135),0)),0))</f>
        <v>0</v>
      </c>
      <c r="Q135" s="31" t="n">
        <f aca="false">MAX(N135+O135-P135,0)</f>
        <v>0</v>
      </c>
      <c r="R135" s="30" t="n">
        <f aca="false">U134</f>
        <v>0</v>
      </c>
      <c r="S135" s="30" t="n">
        <f aca="false">R135*Inputs!$K$12/12</f>
        <v>0</v>
      </c>
      <c r="T135" s="30" t="n">
        <f aca="false">IF(R135&gt;0,MIN(Inputs!$L$12,R135+S135),0)+MIN(AD135,MAX(R135+S135-(IF(R135&gt;0,MIN(Inputs!$L$12,R135+S135),0)),0))</f>
        <v>0</v>
      </c>
      <c r="U135" s="31" t="n">
        <f aca="false">MAX(R135+S135-T135,0)</f>
        <v>0</v>
      </c>
      <c r="V135" s="30" t="n">
        <f aca="false">Y134</f>
        <v>0</v>
      </c>
      <c r="W135" s="30" t="n">
        <f aca="false">V135*Inputs!$K$13/12</f>
        <v>0</v>
      </c>
      <c r="X135" s="30" t="n">
        <f aca="false">IF(V135&gt;0,MIN(Inputs!$L$13,V135+W135),0)+MIN(AE135,MAX(V135+W135-(IF(V135&gt;0,MIN(Inputs!$L$13,V135+W135),0)),0))</f>
        <v>0</v>
      </c>
      <c r="Y135" s="31" t="n">
        <f aca="false">MAX(V135+W135-X135,0)</f>
        <v>0</v>
      </c>
      <c r="Z135" s="32" t="n">
        <f aca="false">Inputs!$B$4+IF(B135=0,Inputs!$L$8,0)+IF(F135=0,Inputs!$L$9,0)+IF(J135=0,Inputs!$L$10,0)+IF(N135=0,Inputs!$L$11,0)+IF(R135=0,Inputs!$L$12,0)+IF(V135=0,Inputs!$L$13,0)</f>
        <v>970</v>
      </c>
      <c r="AA135" s="32" t="n">
        <f aca="false">Z135-MIN(Z135,MAX(B135+C135-(IF(B135&gt;0,MIN(Inputs!$L$8,B135+C135),0)),0))</f>
        <v>970</v>
      </c>
      <c r="AB135" s="32" t="n">
        <f aca="false">AA135-MIN(AA135,MAX(F135+G135-(IF(F135&gt;0,MIN(Inputs!$L$9,F135+G135),0)),0))</f>
        <v>970</v>
      </c>
      <c r="AC135" s="32" t="n">
        <f aca="false">AB135-MIN(AB135,MAX(J135+K135-(IF(J135&gt;0,MIN(Inputs!$L$10,J135+K135),0)),0))</f>
        <v>970</v>
      </c>
      <c r="AD135" s="32" t="n">
        <f aca="false">AC135-MIN(AC135,MAX(N135+O135-(IF(N135&gt;0,MIN(Inputs!$L$11,N135+O135),0)),0))</f>
        <v>970</v>
      </c>
      <c r="AE135" s="32" t="n">
        <f aca="false">AD135-MIN(AD135,MAX(R135+S135-(IF(R135&gt;0,MIN(Inputs!$L$12,R135+S135),0)),0))</f>
        <v>970</v>
      </c>
      <c r="AF135" s="32" t="n">
        <f aca="false">AE135-MIN(AE135,MAX(V135+W135-(IF(V135&gt;0,MIN(Inputs!$L$13,V135+W135),0)),0))</f>
        <v>970</v>
      </c>
      <c r="AG135" s="31" t="n">
        <f aca="false">(B135+C135-E135)+(F135+G135-I135)+(J135+K135-M135)+(N135+O135-Q135)+(R135+S135-U135)+(V135+W135-Y135)</f>
        <v>0</v>
      </c>
      <c r="AH135" s="31" t="n">
        <f aca="false">E135+I135+M135+Q135+U135+Y135</f>
        <v>0</v>
      </c>
      <c r="AI135" s="31" t="n">
        <f aca="false">C135+G135+K135+O135+S135+W135</f>
        <v>0</v>
      </c>
    </row>
    <row r="136" customFormat="false" ht="15" hidden="false" customHeight="false" outlineLevel="0" collapsed="false">
      <c r="A136" s="29" t="n">
        <v>132</v>
      </c>
      <c r="B136" s="30" t="n">
        <f aca="false">E135</f>
        <v>0</v>
      </c>
      <c r="C136" s="30" t="n">
        <f aca="false">B136*Inputs!$K$8/12</f>
        <v>0</v>
      </c>
      <c r="D136" s="30" t="n">
        <f aca="false">IF(B136&gt;0,MIN(Inputs!$L$8,B136+C136),0)+MIN(Z136,MAX(B136+C136-(IF(B136&gt;0,MIN(Inputs!$L$8,B136+C136),0)),0))</f>
        <v>0</v>
      </c>
      <c r="E136" s="31" t="n">
        <f aca="false">MAX(B136+C136-D136,0)</f>
        <v>0</v>
      </c>
      <c r="F136" s="30" t="n">
        <f aca="false">I135</f>
        <v>0</v>
      </c>
      <c r="G136" s="30" t="n">
        <f aca="false">F136*Inputs!$K$9/12</f>
        <v>0</v>
      </c>
      <c r="H136" s="30" t="n">
        <f aca="false">IF(F136&gt;0,MIN(Inputs!$L$9,F136+G136),0)+MIN(AA136,MAX(F136+G136-(IF(F136&gt;0,MIN(Inputs!$L$9,F136+G136),0)),0))</f>
        <v>0</v>
      </c>
      <c r="I136" s="31" t="n">
        <f aca="false">MAX(F136+G136-H136,0)</f>
        <v>0</v>
      </c>
      <c r="J136" s="30" t="n">
        <f aca="false">M135</f>
        <v>0</v>
      </c>
      <c r="K136" s="30" t="n">
        <f aca="false">J136*Inputs!$K$10/12</f>
        <v>0</v>
      </c>
      <c r="L136" s="30" t="n">
        <f aca="false">IF(J136&gt;0,MIN(Inputs!$L$10,J136+K136),0)+MIN(AB136,MAX(J136+K136-(IF(J136&gt;0,MIN(Inputs!$L$10,J136+K136),0)),0))</f>
        <v>0</v>
      </c>
      <c r="M136" s="31" t="n">
        <f aca="false">MAX(J136+K136-L136,0)</f>
        <v>0</v>
      </c>
      <c r="N136" s="30" t="n">
        <f aca="false">Q135</f>
        <v>0</v>
      </c>
      <c r="O136" s="30" t="n">
        <f aca="false">N136*Inputs!$K$11/12</f>
        <v>0</v>
      </c>
      <c r="P136" s="30" t="n">
        <f aca="false">IF(N136&gt;0,MIN(Inputs!$L$11,N136+O136),0)+MIN(AC136,MAX(N136+O136-(IF(N136&gt;0,MIN(Inputs!$L$11,N136+O136),0)),0))</f>
        <v>0</v>
      </c>
      <c r="Q136" s="31" t="n">
        <f aca="false">MAX(N136+O136-P136,0)</f>
        <v>0</v>
      </c>
      <c r="R136" s="30" t="n">
        <f aca="false">U135</f>
        <v>0</v>
      </c>
      <c r="S136" s="30" t="n">
        <f aca="false">R136*Inputs!$K$12/12</f>
        <v>0</v>
      </c>
      <c r="T136" s="30" t="n">
        <f aca="false">IF(R136&gt;0,MIN(Inputs!$L$12,R136+S136),0)+MIN(AD136,MAX(R136+S136-(IF(R136&gt;0,MIN(Inputs!$L$12,R136+S136),0)),0))</f>
        <v>0</v>
      </c>
      <c r="U136" s="31" t="n">
        <f aca="false">MAX(R136+S136-T136,0)</f>
        <v>0</v>
      </c>
      <c r="V136" s="30" t="n">
        <f aca="false">Y135</f>
        <v>0</v>
      </c>
      <c r="W136" s="30" t="n">
        <f aca="false">V136*Inputs!$K$13/12</f>
        <v>0</v>
      </c>
      <c r="X136" s="30" t="n">
        <f aca="false">IF(V136&gt;0,MIN(Inputs!$L$13,V136+W136),0)+MIN(AE136,MAX(V136+W136-(IF(V136&gt;0,MIN(Inputs!$L$13,V136+W136),0)),0))</f>
        <v>0</v>
      </c>
      <c r="Y136" s="31" t="n">
        <f aca="false">MAX(V136+W136-X136,0)</f>
        <v>0</v>
      </c>
      <c r="Z136" s="32" t="n">
        <f aca="false">Inputs!$B$4+IF(B136=0,Inputs!$L$8,0)+IF(F136=0,Inputs!$L$9,0)+IF(J136=0,Inputs!$L$10,0)+IF(N136=0,Inputs!$L$11,0)+IF(R136=0,Inputs!$L$12,0)+IF(V136=0,Inputs!$L$13,0)</f>
        <v>970</v>
      </c>
      <c r="AA136" s="32" t="n">
        <f aca="false">Z136-MIN(Z136,MAX(B136+C136-(IF(B136&gt;0,MIN(Inputs!$L$8,B136+C136),0)),0))</f>
        <v>970</v>
      </c>
      <c r="AB136" s="32" t="n">
        <f aca="false">AA136-MIN(AA136,MAX(F136+G136-(IF(F136&gt;0,MIN(Inputs!$L$9,F136+G136),0)),0))</f>
        <v>970</v>
      </c>
      <c r="AC136" s="32" t="n">
        <f aca="false">AB136-MIN(AB136,MAX(J136+K136-(IF(J136&gt;0,MIN(Inputs!$L$10,J136+K136),0)),0))</f>
        <v>970</v>
      </c>
      <c r="AD136" s="32" t="n">
        <f aca="false">AC136-MIN(AC136,MAX(N136+O136-(IF(N136&gt;0,MIN(Inputs!$L$11,N136+O136),0)),0))</f>
        <v>970</v>
      </c>
      <c r="AE136" s="32" t="n">
        <f aca="false">AD136-MIN(AD136,MAX(R136+S136-(IF(R136&gt;0,MIN(Inputs!$L$12,R136+S136),0)),0))</f>
        <v>970</v>
      </c>
      <c r="AF136" s="32" t="n">
        <f aca="false">AE136-MIN(AE136,MAX(V136+W136-(IF(V136&gt;0,MIN(Inputs!$L$13,V136+W136),0)),0))</f>
        <v>970</v>
      </c>
      <c r="AG136" s="31" t="n">
        <f aca="false">(B136+C136-E136)+(F136+G136-I136)+(J136+K136-M136)+(N136+O136-Q136)+(R136+S136-U136)+(V136+W136-Y136)</f>
        <v>0</v>
      </c>
      <c r="AH136" s="31" t="n">
        <f aca="false">E136+I136+M136+Q136+U136+Y136</f>
        <v>0</v>
      </c>
      <c r="AI136" s="31" t="n">
        <f aca="false">C136+G136+K136+O136+S136+W136</f>
        <v>0</v>
      </c>
    </row>
    <row r="137" customFormat="false" ht="15" hidden="false" customHeight="false" outlineLevel="0" collapsed="false">
      <c r="A137" s="29" t="n">
        <v>133</v>
      </c>
      <c r="B137" s="30" t="n">
        <f aca="false">E136</f>
        <v>0</v>
      </c>
      <c r="C137" s="30" t="n">
        <f aca="false">B137*Inputs!$K$8/12</f>
        <v>0</v>
      </c>
      <c r="D137" s="30" t="n">
        <f aca="false">IF(B137&gt;0,MIN(Inputs!$L$8,B137+C137),0)+MIN(Z137,MAX(B137+C137-(IF(B137&gt;0,MIN(Inputs!$L$8,B137+C137),0)),0))</f>
        <v>0</v>
      </c>
      <c r="E137" s="31" t="n">
        <f aca="false">MAX(B137+C137-D137,0)</f>
        <v>0</v>
      </c>
      <c r="F137" s="30" t="n">
        <f aca="false">I136</f>
        <v>0</v>
      </c>
      <c r="G137" s="30" t="n">
        <f aca="false">F137*Inputs!$K$9/12</f>
        <v>0</v>
      </c>
      <c r="H137" s="30" t="n">
        <f aca="false">IF(F137&gt;0,MIN(Inputs!$L$9,F137+G137),0)+MIN(AA137,MAX(F137+G137-(IF(F137&gt;0,MIN(Inputs!$L$9,F137+G137),0)),0))</f>
        <v>0</v>
      </c>
      <c r="I137" s="31" t="n">
        <f aca="false">MAX(F137+G137-H137,0)</f>
        <v>0</v>
      </c>
      <c r="J137" s="30" t="n">
        <f aca="false">M136</f>
        <v>0</v>
      </c>
      <c r="K137" s="30" t="n">
        <f aca="false">J137*Inputs!$K$10/12</f>
        <v>0</v>
      </c>
      <c r="L137" s="30" t="n">
        <f aca="false">IF(J137&gt;0,MIN(Inputs!$L$10,J137+K137),0)+MIN(AB137,MAX(J137+K137-(IF(J137&gt;0,MIN(Inputs!$L$10,J137+K137),0)),0))</f>
        <v>0</v>
      </c>
      <c r="M137" s="31" t="n">
        <f aca="false">MAX(J137+K137-L137,0)</f>
        <v>0</v>
      </c>
      <c r="N137" s="30" t="n">
        <f aca="false">Q136</f>
        <v>0</v>
      </c>
      <c r="O137" s="30" t="n">
        <f aca="false">N137*Inputs!$K$11/12</f>
        <v>0</v>
      </c>
      <c r="P137" s="30" t="n">
        <f aca="false">IF(N137&gt;0,MIN(Inputs!$L$11,N137+O137),0)+MIN(AC137,MAX(N137+O137-(IF(N137&gt;0,MIN(Inputs!$L$11,N137+O137),0)),0))</f>
        <v>0</v>
      </c>
      <c r="Q137" s="31" t="n">
        <f aca="false">MAX(N137+O137-P137,0)</f>
        <v>0</v>
      </c>
      <c r="R137" s="30" t="n">
        <f aca="false">U136</f>
        <v>0</v>
      </c>
      <c r="S137" s="30" t="n">
        <f aca="false">R137*Inputs!$K$12/12</f>
        <v>0</v>
      </c>
      <c r="T137" s="30" t="n">
        <f aca="false">IF(R137&gt;0,MIN(Inputs!$L$12,R137+S137),0)+MIN(AD137,MAX(R137+S137-(IF(R137&gt;0,MIN(Inputs!$L$12,R137+S137),0)),0))</f>
        <v>0</v>
      </c>
      <c r="U137" s="31" t="n">
        <f aca="false">MAX(R137+S137-T137,0)</f>
        <v>0</v>
      </c>
      <c r="V137" s="30" t="n">
        <f aca="false">Y136</f>
        <v>0</v>
      </c>
      <c r="W137" s="30" t="n">
        <f aca="false">V137*Inputs!$K$13/12</f>
        <v>0</v>
      </c>
      <c r="X137" s="30" t="n">
        <f aca="false">IF(V137&gt;0,MIN(Inputs!$L$13,V137+W137),0)+MIN(AE137,MAX(V137+W137-(IF(V137&gt;0,MIN(Inputs!$L$13,V137+W137),0)),0))</f>
        <v>0</v>
      </c>
      <c r="Y137" s="31" t="n">
        <f aca="false">MAX(V137+W137-X137,0)</f>
        <v>0</v>
      </c>
      <c r="Z137" s="32" t="n">
        <f aca="false">Inputs!$B$4+IF(B137=0,Inputs!$L$8,0)+IF(F137=0,Inputs!$L$9,0)+IF(J137=0,Inputs!$L$10,0)+IF(N137=0,Inputs!$L$11,0)+IF(R137=0,Inputs!$L$12,0)+IF(V137=0,Inputs!$L$13,0)</f>
        <v>970</v>
      </c>
      <c r="AA137" s="32" t="n">
        <f aca="false">Z137-MIN(Z137,MAX(B137+C137-(IF(B137&gt;0,MIN(Inputs!$L$8,B137+C137),0)),0))</f>
        <v>970</v>
      </c>
      <c r="AB137" s="32" t="n">
        <f aca="false">AA137-MIN(AA137,MAX(F137+G137-(IF(F137&gt;0,MIN(Inputs!$L$9,F137+G137),0)),0))</f>
        <v>970</v>
      </c>
      <c r="AC137" s="32" t="n">
        <f aca="false">AB137-MIN(AB137,MAX(J137+K137-(IF(J137&gt;0,MIN(Inputs!$L$10,J137+K137),0)),0))</f>
        <v>970</v>
      </c>
      <c r="AD137" s="32" t="n">
        <f aca="false">AC137-MIN(AC137,MAX(N137+O137-(IF(N137&gt;0,MIN(Inputs!$L$11,N137+O137),0)),0))</f>
        <v>970</v>
      </c>
      <c r="AE137" s="32" t="n">
        <f aca="false">AD137-MIN(AD137,MAX(R137+S137-(IF(R137&gt;0,MIN(Inputs!$L$12,R137+S137),0)),0))</f>
        <v>970</v>
      </c>
      <c r="AF137" s="32" t="n">
        <f aca="false">AE137-MIN(AE137,MAX(V137+W137-(IF(V137&gt;0,MIN(Inputs!$L$13,V137+W137),0)),0))</f>
        <v>970</v>
      </c>
      <c r="AG137" s="31" t="n">
        <f aca="false">(B137+C137-E137)+(F137+G137-I137)+(J137+K137-M137)+(N137+O137-Q137)+(R137+S137-U137)+(V137+W137-Y137)</f>
        <v>0</v>
      </c>
      <c r="AH137" s="31" t="n">
        <f aca="false">E137+I137+M137+Q137+U137+Y137</f>
        <v>0</v>
      </c>
      <c r="AI137" s="31" t="n">
        <f aca="false">C137+G137+K137+O137+S137+W137</f>
        <v>0</v>
      </c>
    </row>
    <row r="138" customFormat="false" ht="15" hidden="false" customHeight="false" outlineLevel="0" collapsed="false">
      <c r="A138" s="29" t="n">
        <v>134</v>
      </c>
      <c r="B138" s="30" t="n">
        <f aca="false">E137</f>
        <v>0</v>
      </c>
      <c r="C138" s="30" t="n">
        <f aca="false">B138*Inputs!$K$8/12</f>
        <v>0</v>
      </c>
      <c r="D138" s="30" t="n">
        <f aca="false">IF(B138&gt;0,MIN(Inputs!$L$8,B138+C138),0)+MIN(Z138,MAX(B138+C138-(IF(B138&gt;0,MIN(Inputs!$L$8,B138+C138),0)),0))</f>
        <v>0</v>
      </c>
      <c r="E138" s="31" t="n">
        <f aca="false">MAX(B138+C138-D138,0)</f>
        <v>0</v>
      </c>
      <c r="F138" s="30" t="n">
        <f aca="false">I137</f>
        <v>0</v>
      </c>
      <c r="G138" s="30" t="n">
        <f aca="false">F138*Inputs!$K$9/12</f>
        <v>0</v>
      </c>
      <c r="H138" s="30" t="n">
        <f aca="false">IF(F138&gt;0,MIN(Inputs!$L$9,F138+G138),0)+MIN(AA138,MAX(F138+G138-(IF(F138&gt;0,MIN(Inputs!$L$9,F138+G138),0)),0))</f>
        <v>0</v>
      </c>
      <c r="I138" s="31" t="n">
        <f aca="false">MAX(F138+G138-H138,0)</f>
        <v>0</v>
      </c>
      <c r="J138" s="30" t="n">
        <f aca="false">M137</f>
        <v>0</v>
      </c>
      <c r="K138" s="30" t="n">
        <f aca="false">J138*Inputs!$K$10/12</f>
        <v>0</v>
      </c>
      <c r="L138" s="30" t="n">
        <f aca="false">IF(J138&gt;0,MIN(Inputs!$L$10,J138+K138),0)+MIN(AB138,MAX(J138+K138-(IF(J138&gt;0,MIN(Inputs!$L$10,J138+K138),0)),0))</f>
        <v>0</v>
      </c>
      <c r="M138" s="31" t="n">
        <f aca="false">MAX(J138+K138-L138,0)</f>
        <v>0</v>
      </c>
      <c r="N138" s="30" t="n">
        <f aca="false">Q137</f>
        <v>0</v>
      </c>
      <c r="O138" s="30" t="n">
        <f aca="false">N138*Inputs!$K$11/12</f>
        <v>0</v>
      </c>
      <c r="P138" s="30" t="n">
        <f aca="false">IF(N138&gt;0,MIN(Inputs!$L$11,N138+O138),0)+MIN(AC138,MAX(N138+O138-(IF(N138&gt;0,MIN(Inputs!$L$11,N138+O138),0)),0))</f>
        <v>0</v>
      </c>
      <c r="Q138" s="31" t="n">
        <f aca="false">MAX(N138+O138-P138,0)</f>
        <v>0</v>
      </c>
      <c r="R138" s="30" t="n">
        <f aca="false">U137</f>
        <v>0</v>
      </c>
      <c r="S138" s="30" t="n">
        <f aca="false">R138*Inputs!$K$12/12</f>
        <v>0</v>
      </c>
      <c r="T138" s="30" t="n">
        <f aca="false">IF(R138&gt;0,MIN(Inputs!$L$12,R138+S138),0)+MIN(AD138,MAX(R138+S138-(IF(R138&gt;0,MIN(Inputs!$L$12,R138+S138),0)),0))</f>
        <v>0</v>
      </c>
      <c r="U138" s="31" t="n">
        <f aca="false">MAX(R138+S138-T138,0)</f>
        <v>0</v>
      </c>
      <c r="V138" s="30" t="n">
        <f aca="false">Y137</f>
        <v>0</v>
      </c>
      <c r="W138" s="30" t="n">
        <f aca="false">V138*Inputs!$K$13/12</f>
        <v>0</v>
      </c>
      <c r="X138" s="30" t="n">
        <f aca="false">IF(V138&gt;0,MIN(Inputs!$L$13,V138+W138),0)+MIN(AE138,MAX(V138+W138-(IF(V138&gt;0,MIN(Inputs!$L$13,V138+W138),0)),0))</f>
        <v>0</v>
      </c>
      <c r="Y138" s="31" t="n">
        <f aca="false">MAX(V138+W138-X138,0)</f>
        <v>0</v>
      </c>
      <c r="Z138" s="32" t="n">
        <f aca="false">Inputs!$B$4+IF(B138=0,Inputs!$L$8,0)+IF(F138=0,Inputs!$L$9,0)+IF(J138=0,Inputs!$L$10,0)+IF(N138=0,Inputs!$L$11,0)+IF(R138=0,Inputs!$L$12,0)+IF(V138=0,Inputs!$L$13,0)</f>
        <v>970</v>
      </c>
      <c r="AA138" s="32" t="n">
        <f aca="false">Z138-MIN(Z138,MAX(B138+C138-(IF(B138&gt;0,MIN(Inputs!$L$8,B138+C138),0)),0))</f>
        <v>970</v>
      </c>
      <c r="AB138" s="32" t="n">
        <f aca="false">AA138-MIN(AA138,MAX(F138+G138-(IF(F138&gt;0,MIN(Inputs!$L$9,F138+G138),0)),0))</f>
        <v>970</v>
      </c>
      <c r="AC138" s="32" t="n">
        <f aca="false">AB138-MIN(AB138,MAX(J138+K138-(IF(J138&gt;0,MIN(Inputs!$L$10,J138+K138),0)),0))</f>
        <v>970</v>
      </c>
      <c r="AD138" s="32" t="n">
        <f aca="false">AC138-MIN(AC138,MAX(N138+O138-(IF(N138&gt;0,MIN(Inputs!$L$11,N138+O138),0)),0))</f>
        <v>970</v>
      </c>
      <c r="AE138" s="32" t="n">
        <f aca="false">AD138-MIN(AD138,MAX(R138+S138-(IF(R138&gt;0,MIN(Inputs!$L$12,R138+S138),0)),0))</f>
        <v>970</v>
      </c>
      <c r="AF138" s="32" t="n">
        <f aca="false">AE138-MIN(AE138,MAX(V138+W138-(IF(V138&gt;0,MIN(Inputs!$L$13,V138+W138),0)),0))</f>
        <v>970</v>
      </c>
      <c r="AG138" s="31" t="n">
        <f aca="false">(B138+C138-E138)+(F138+G138-I138)+(J138+K138-M138)+(N138+O138-Q138)+(R138+S138-U138)+(V138+W138-Y138)</f>
        <v>0</v>
      </c>
      <c r="AH138" s="31" t="n">
        <f aca="false">E138+I138+M138+Q138+U138+Y138</f>
        <v>0</v>
      </c>
      <c r="AI138" s="31" t="n">
        <f aca="false">C138+G138+K138+O138+S138+W138</f>
        <v>0</v>
      </c>
    </row>
    <row r="139" customFormat="false" ht="15" hidden="false" customHeight="false" outlineLevel="0" collapsed="false">
      <c r="A139" s="29" t="n">
        <v>135</v>
      </c>
      <c r="B139" s="30" t="n">
        <f aca="false">E138</f>
        <v>0</v>
      </c>
      <c r="C139" s="30" t="n">
        <f aca="false">B139*Inputs!$K$8/12</f>
        <v>0</v>
      </c>
      <c r="D139" s="30" t="n">
        <f aca="false">IF(B139&gt;0,MIN(Inputs!$L$8,B139+C139),0)+MIN(Z139,MAX(B139+C139-(IF(B139&gt;0,MIN(Inputs!$L$8,B139+C139),0)),0))</f>
        <v>0</v>
      </c>
      <c r="E139" s="31" t="n">
        <f aca="false">MAX(B139+C139-D139,0)</f>
        <v>0</v>
      </c>
      <c r="F139" s="30" t="n">
        <f aca="false">I138</f>
        <v>0</v>
      </c>
      <c r="G139" s="30" t="n">
        <f aca="false">F139*Inputs!$K$9/12</f>
        <v>0</v>
      </c>
      <c r="H139" s="30" t="n">
        <f aca="false">IF(F139&gt;0,MIN(Inputs!$L$9,F139+G139),0)+MIN(AA139,MAX(F139+G139-(IF(F139&gt;0,MIN(Inputs!$L$9,F139+G139),0)),0))</f>
        <v>0</v>
      </c>
      <c r="I139" s="31" t="n">
        <f aca="false">MAX(F139+G139-H139,0)</f>
        <v>0</v>
      </c>
      <c r="J139" s="30" t="n">
        <f aca="false">M138</f>
        <v>0</v>
      </c>
      <c r="K139" s="30" t="n">
        <f aca="false">J139*Inputs!$K$10/12</f>
        <v>0</v>
      </c>
      <c r="L139" s="30" t="n">
        <f aca="false">IF(J139&gt;0,MIN(Inputs!$L$10,J139+K139),0)+MIN(AB139,MAX(J139+K139-(IF(J139&gt;0,MIN(Inputs!$L$10,J139+K139),0)),0))</f>
        <v>0</v>
      </c>
      <c r="M139" s="31" t="n">
        <f aca="false">MAX(J139+K139-L139,0)</f>
        <v>0</v>
      </c>
      <c r="N139" s="30" t="n">
        <f aca="false">Q138</f>
        <v>0</v>
      </c>
      <c r="O139" s="30" t="n">
        <f aca="false">N139*Inputs!$K$11/12</f>
        <v>0</v>
      </c>
      <c r="P139" s="30" t="n">
        <f aca="false">IF(N139&gt;0,MIN(Inputs!$L$11,N139+O139),0)+MIN(AC139,MAX(N139+O139-(IF(N139&gt;0,MIN(Inputs!$L$11,N139+O139),0)),0))</f>
        <v>0</v>
      </c>
      <c r="Q139" s="31" t="n">
        <f aca="false">MAX(N139+O139-P139,0)</f>
        <v>0</v>
      </c>
      <c r="R139" s="30" t="n">
        <f aca="false">U138</f>
        <v>0</v>
      </c>
      <c r="S139" s="30" t="n">
        <f aca="false">R139*Inputs!$K$12/12</f>
        <v>0</v>
      </c>
      <c r="T139" s="30" t="n">
        <f aca="false">IF(R139&gt;0,MIN(Inputs!$L$12,R139+S139),0)+MIN(AD139,MAX(R139+S139-(IF(R139&gt;0,MIN(Inputs!$L$12,R139+S139),0)),0))</f>
        <v>0</v>
      </c>
      <c r="U139" s="31" t="n">
        <f aca="false">MAX(R139+S139-T139,0)</f>
        <v>0</v>
      </c>
      <c r="V139" s="30" t="n">
        <f aca="false">Y138</f>
        <v>0</v>
      </c>
      <c r="W139" s="30" t="n">
        <f aca="false">V139*Inputs!$K$13/12</f>
        <v>0</v>
      </c>
      <c r="X139" s="30" t="n">
        <f aca="false">IF(V139&gt;0,MIN(Inputs!$L$13,V139+W139),0)+MIN(AE139,MAX(V139+W139-(IF(V139&gt;0,MIN(Inputs!$L$13,V139+W139),0)),0))</f>
        <v>0</v>
      </c>
      <c r="Y139" s="31" t="n">
        <f aca="false">MAX(V139+W139-X139,0)</f>
        <v>0</v>
      </c>
      <c r="Z139" s="32" t="n">
        <f aca="false">Inputs!$B$4+IF(B139=0,Inputs!$L$8,0)+IF(F139=0,Inputs!$L$9,0)+IF(J139=0,Inputs!$L$10,0)+IF(N139=0,Inputs!$L$11,0)+IF(R139=0,Inputs!$L$12,0)+IF(V139=0,Inputs!$L$13,0)</f>
        <v>970</v>
      </c>
      <c r="AA139" s="32" t="n">
        <f aca="false">Z139-MIN(Z139,MAX(B139+C139-(IF(B139&gt;0,MIN(Inputs!$L$8,B139+C139),0)),0))</f>
        <v>970</v>
      </c>
      <c r="AB139" s="32" t="n">
        <f aca="false">AA139-MIN(AA139,MAX(F139+G139-(IF(F139&gt;0,MIN(Inputs!$L$9,F139+G139),0)),0))</f>
        <v>970</v>
      </c>
      <c r="AC139" s="32" t="n">
        <f aca="false">AB139-MIN(AB139,MAX(J139+K139-(IF(J139&gt;0,MIN(Inputs!$L$10,J139+K139),0)),0))</f>
        <v>970</v>
      </c>
      <c r="AD139" s="32" t="n">
        <f aca="false">AC139-MIN(AC139,MAX(N139+O139-(IF(N139&gt;0,MIN(Inputs!$L$11,N139+O139),0)),0))</f>
        <v>970</v>
      </c>
      <c r="AE139" s="32" t="n">
        <f aca="false">AD139-MIN(AD139,MAX(R139+S139-(IF(R139&gt;0,MIN(Inputs!$L$12,R139+S139),0)),0))</f>
        <v>970</v>
      </c>
      <c r="AF139" s="32" t="n">
        <f aca="false">AE139-MIN(AE139,MAX(V139+W139-(IF(V139&gt;0,MIN(Inputs!$L$13,V139+W139),0)),0))</f>
        <v>970</v>
      </c>
      <c r="AG139" s="31" t="n">
        <f aca="false">(B139+C139-E139)+(F139+G139-I139)+(J139+K139-M139)+(N139+O139-Q139)+(R139+S139-U139)+(V139+W139-Y139)</f>
        <v>0</v>
      </c>
      <c r="AH139" s="31" t="n">
        <f aca="false">E139+I139+M139+Q139+U139+Y139</f>
        <v>0</v>
      </c>
      <c r="AI139" s="31" t="n">
        <f aca="false">C139+G139+K139+O139+S139+W139</f>
        <v>0</v>
      </c>
    </row>
    <row r="140" customFormat="false" ht="15" hidden="false" customHeight="false" outlineLevel="0" collapsed="false">
      <c r="A140" s="29" t="n">
        <v>136</v>
      </c>
      <c r="B140" s="30" t="n">
        <f aca="false">E139</f>
        <v>0</v>
      </c>
      <c r="C140" s="30" t="n">
        <f aca="false">B140*Inputs!$K$8/12</f>
        <v>0</v>
      </c>
      <c r="D140" s="30" t="n">
        <f aca="false">IF(B140&gt;0,MIN(Inputs!$L$8,B140+C140),0)+MIN(Z140,MAX(B140+C140-(IF(B140&gt;0,MIN(Inputs!$L$8,B140+C140),0)),0))</f>
        <v>0</v>
      </c>
      <c r="E140" s="31" t="n">
        <f aca="false">MAX(B140+C140-D140,0)</f>
        <v>0</v>
      </c>
      <c r="F140" s="30" t="n">
        <f aca="false">I139</f>
        <v>0</v>
      </c>
      <c r="G140" s="30" t="n">
        <f aca="false">F140*Inputs!$K$9/12</f>
        <v>0</v>
      </c>
      <c r="H140" s="30" t="n">
        <f aca="false">IF(F140&gt;0,MIN(Inputs!$L$9,F140+G140),0)+MIN(AA140,MAX(F140+G140-(IF(F140&gt;0,MIN(Inputs!$L$9,F140+G140),0)),0))</f>
        <v>0</v>
      </c>
      <c r="I140" s="31" t="n">
        <f aca="false">MAX(F140+G140-H140,0)</f>
        <v>0</v>
      </c>
      <c r="J140" s="30" t="n">
        <f aca="false">M139</f>
        <v>0</v>
      </c>
      <c r="K140" s="30" t="n">
        <f aca="false">J140*Inputs!$K$10/12</f>
        <v>0</v>
      </c>
      <c r="L140" s="30" t="n">
        <f aca="false">IF(J140&gt;0,MIN(Inputs!$L$10,J140+K140),0)+MIN(AB140,MAX(J140+K140-(IF(J140&gt;0,MIN(Inputs!$L$10,J140+K140),0)),0))</f>
        <v>0</v>
      </c>
      <c r="M140" s="31" t="n">
        <f aca="false">MAX(J140+K140-L140,0)</f>
        <v>0</v>
      </c>
      <c r="N140" s="30" t="n">
        <f aca="false">Q139</f>
        <v>0</v>
      </c>
      <c r="O140" s="30" t="n">
        <f aca="false">N140*Inputs!$K$11/12</f>
        <v>0</v>
      </c>
      <c r="P140" s="30" t="n">
        <f aca="false">IF(N140&gt;0,MIN(Inputs!$L$11,N140+O140),0)+MIN(AC140,MAX(N140+O140-(IF(N140&gt;0,MIN(Inputs!$L$11,N140+O140),0)),0))</f>
        <v>0</v>
      </c>
      <c r="Q140" s="31" t="n">
        <f aca="false">MAX(N140+O140-P140,0)</f>
        <v>0</v>
      </c>
      <c r="R140" s="30" t="n">
        <f aca="false">U139</f>
        <v>0</v>
      </c>
      <c r="S140" s="30" t="n">
        <f aca="false">R140*Inputs!$K$12/12</f>
        <v>0</v>
      </c>
      <c r="T140" s="30" t="n">
        <f aca="false">IF(R140&gt;0,MIN(Inputs!$L$12,R140+S140),0)+MIN(AD140,MAX(R140+S140-(IF(R140&gt;0,MIN(Inputs!$L$12,R140+S140),0)),0))</f>
        <v>0</v>
      </c>
      <c r="U140" s="31" t="n">
        <f aca="false">MAX(R140+S140-T140,0)</f>
        <v>0</v>
      </c>
      <c r="V140" s="30" t="n">
        <f aca="false">Y139</f>
        <v>0</v>
      </c>
      <c r="W140" s="30" t="n">
        <f aca="false">V140*Inputs!$K$13/12</f>
        <v>0</v>
      </c>
      <c r="X140" s="30" t="n">
        <f aca="false">IF(V140&gt;0,MIN(Inputs!$L$13,V140+W140),0)+MIN(AE140,MAX(V140+W140-(IF(V140&gt;0,MIN(Inputs!$L$13,V140+W140),0)),0))</f>
        <v>0</v>
      </c>
      <c r="Y140" s="31" t="n">
        <f aca="false">MAX(V140+W140-X140,0)</f>
        <v>0</v>
      </c>
      <c r="Z140" s="32" t="n">
        <f aca="false">Inputs!$B$4+IF(B140=0,Inputs!$L$8,0)+IF(F140=0,Inputs!$L$9,0)+IF(J140=0,Inputs!$L$10,0)+IF(N140=0,Inputs!$L$11,0)+IF(R140=0,Inputs!$L$12,0)+IF(V140=0,Inputs!$L$13,0)</f>
        <v>970</v>
      </c>
      <c r="AA140" s="32" t="n">
        <f aca="false">Z140-MIN(Z140,MAX(B140+C140-(IF(B140&gt;0,MIN(Inputs!$L$8,B140+C140),0)),0))</f>
        <v>970</v>
      </c>
      <c r="AB140" s="32" t="n">
        <f aca="false">AA140-MIN(AA140,MAX(F140+G140-(IF(F140&gt;0,MIN(Inputs!$L$9,F140+G140),0)),0))</f>
        <v>970</v>
      </c>
      <c r="AC140" s="32" t="n">
        <f aca="false">AB140-MIN(AB140,MAX(J140+K140-(IF(J140&gt;0,MIN(Inputs!$L$10,J140+K140),0)),0))</f>
        <v>970</v>
      </c>
      <c r="AD140" s="32" t="n">
        <f aca="false">AC140-MIN(AC140,MAX(N140+O140-(IF(N140&gt;0,MIN(Inputs!$L$11,N140+O140),0)),0))</f>
        <v>970</v>
      </c>
      <c r="AE140" s="32" t="n">
        <f aca="false">AD140-MIN(AD140,MAX(R140+S140-(IF(R140&gt;0,MIN(Inputs!$L$12,R140+S140),0)),0))</f>
        <v>970</v>
      </c>
      <c r="AF140" s="32" t="n">
        <f aca="false">AE140-MIN(AE140,MAX(V140+W140-(IF(V140&gt;0,MIN(Inputs!$L$13,V140+W140),0)),0))</f>
        <v>970</v>
      </c>
      <c r="AG140" s="31" t="n">
        <f aca="false">(B140+C140-E140)+(F140+G140-I140)+(J140+K140-M140)+(N140+O140-Q140)+(R140+S140-U140)+(V140+W140-Y140)</f>
        <v>0</v>
      </c>
      <c r="AH140" s="31" t="n">
        <f aca="false">E140+I140+M140+Q140+U140+Y140</f>
        <v>0</v>
      </c>
      <c r="AI140" s="31" t="n">
        <f aca="false">C140+G140+K140+O140+S140+W140</f>
        <v>0</v>
      </c>
    </row>
    <row r="141" customFormat="false" ht="15" hidden="false" customHeight="false" outlineLevel="0" collapsed="false">
      <c r="A141" s="29" t="n">
        <v>137</v>
      </c>
      <c r="B141" s="30" t="n">
        <f aca="false">E140</f>
        <v>0</v>
      </c>
      <c r="C141" s="30" t="n">
        <f aca="false">B141*Inputs!$K$8/12</f>
        <v>0</v>
      </c>
      <c r="D141" s="30" t="n">
        <f aca="false">IF(B141&gt;0,MIN(Inputs!$L$8,B141+C141),0)+MIN(Z141,MAX(B141+C141-(IF(B141&gt;0,MIN(Inputs!$L$8,B141+C141),0)),0))</f>
        <v>0</v>
      </c>
      <c r="E141" s="31" t="n">
        <f aca="false">MAX(B141+C141-D141,0)</f>
        <v>0</v>
      </c>
      <c r="F141" s="30" t="n">
        <f aca="false">I140</f>
        <v>0</v>
      </c>
      <c r="G141" s="30" t="n">
        <f aca="false">F141*Inputs!$K$9/12</f>
        <v>0</v>
      </c>
      <c r="H141" s="30" t="n">
        <f aca="false">IF(F141&gt;0,MIN(Inputs!$L$9,F141+G141),0)+MIN(AA141,MAX(F141+G141-(IF(F141&gt;0,MIN(Inputs!$L$9,F141+G141),0)),0))</f>
        <v>0</v>
      </c>
      <c r="I141" s="31" t="n">
        <f aca="false">MAX(F141+G141-H141,0)</f>
        <v>0</v>
      </c>
      <c r="J141" s="30" t="n">
        <f aca="false">M140</f>
        <v>0</v>
      </c>
      <c r="K141" s="30" t="n">
        <f aca="false">J141*Inputs!$K$10/12</f>
        <v>0</v>
      </c>
      <c r="L141" s="30" t="n">
        <f aca="false">IF(J141&gt;0,MIN(Inputs!$L$10,J141+K141),0)+MIN(AB141,MAX(J141+K141-(IF(J141&gt;0,MIN(Inputs!$L$10,J141+K141),0)),0))</f>
        <v>0</v>
      </c>
      <c r="M141" s="31" t="n">
        <f aca="false">MAX(J141+K141-L141,0)</f>
        <v>0</v>
      </c>
      <c r="N141" s="30" t="n">
        <f aca="false">Q140</f>
        <v>0</v>
      </c>
      <c r="O141" s="30" t="n">
        <f aca="false">N141*Inputs!$K$11/12</f>
        <v>0</v>
      </c>
      <c r="P141" s="30" t="n">
        <f aca="false">IF(N141&gt;0,MIN(Inputs!$L$11,N141+O141),0)+MIN(AC141,MAX(N141+O141-(IF(N141&gt;0,MIN(Inputs!$L$11,N141+O141),0)),0))</f>
        <v>0</v>
      </c>
      <c r="Q141" s="31" t="n">
        <f aca="false">MAX(N141+O141-P141,0)</f>
        <v>0</v>
      </c>
      <c r="R141" s="30" t="n">
        <f aca="false">U140</f>
        <v>0</v>
      </c>
      <c r="S141" s="30" t="n">
        <f aca="false">R141*Inputs!$K$12/12</f>
        <v>0</v>
      </c>
      <c r="T141" s="30" t="n">
        <f aca="false">IF(R141&gt;0,MIN(Inputs!$L$12,R141+S141),0)+MIN(AD141,MAX(R141+S141-(IF(R141&gt;0,MIN(Inputs!$L$12,R141+S141),0)),0))</f>
        <v>0</v>
      </c>
      <c r="U141" s="31" t="n">
        <f aca="false">MAX(R141+S141-T141,0)</f>
        <v>0</v>
      </c>
      <c r="V141" s="30" t="n">
        <f aca="false">Y140</f>
        <v>0</v>
      </c>
      <c r="W141" s="30" t="n">
        <f aca="false">V141*Inputs!$K$13/12</f>
        <v>0</v>
      </c>
      <c r="X141" s="30" t="n">
        <f aca="false">IF(V141&gt;0,MIN(Inputs!$L$13,V141+W141),0)+MIN(AE141,MAX(V141+W141-(IF(V141&gt;0,MIN(Inputs!$L$13,V141+W141),0)),0))</f>
        <v>0</v>
      </c>
      <c r="Y141" s="31" t="n">
        <f aca="false">MAX(V141+W141-X141,0)</f>
        <v>0</v>
      </c>
      <c r="Z141" s="32" t="n">
        <f aca="false">Inputs!$B$4+IF(B141=0,Inputs!$L$8,0)+IF(F141=0,Inputs!$L$9,0)+IF(J141=0,Inputs!$L$10,0)+IF(N141=0,Inputs!$L$11,0)+IF(R141=0,Inputs!$L$12,0)+IF(V141=0,Inputs!$L$13,0)</f>
        <v>970</v>
      </c>
      <c r="AA141" s="32" t="n">
        <f aca="false">Z141-MIN(Z141,MAX(B141+C141-(IF(B141&gt;0,MIN(Inputs!$L$8,B141+C141),0)),0))</f>
        <v>970</v>
      </c>
      <c r="AB141" s="32" t="n">
        <f aca="false">AA141-MIN(AA141,MAX(F141+G141-(IF(F141&gt;0,MIN(Inputs!$L$9,F141+G141),0)),0))</f>
        <v>970</v>
      </c>
      <c r="AC141" s="32" t="n">
        <f aca="false">AB141-MIN(AB141,MAX(J141+K141-(IF(J141&gt;0,MIN(Inputs!$L$10,J141+K141),0)),0))</f>
        <v>970</v>
      </c>
      <c r="AD141" s="32" t="n">
        <f aca="false">AC141-MIN(AC141,MAX(N141+O141-(IF(N141&gt;0,MIN(Inputs!$L$11,N141+O141),0)),0))</f>
        <v>970</v>
      </c>
      <c r="AE141" s="32" t="n">
        <f aca="false">AD141-MIN(AD141,MAX(R141+S141-(IF(R141&gt;0,MIN(Inputs!$L$12,R141+S141),0)),0))</f>
        <v>970</v>
      </c>
      <c r="AF141" s="32" t="n">
        <f aca="false">AE141-MIN(AE141,MAX(V141+W141-(IF(V141&gt;0,MIN(Inputs!$L$13,V141+W141),0)),0))</f>
        <v>970</v>
      </c>
      <c r="AG141" s="31" t="n">
        <f aca="false">(B141+C141-E141)+(F141+G141-I141)+(J141+K141-M141)+(N141+O141-Q141)+(R141+S141-U141)+(V141+W141-Y141)</f>
        <v>0</v>
      </c>
      <c r="AH141" s="31" t="n">
        <f aca="false">E141+I141+M141+Q141+U141+Y141</f>
        <v>0</v>
      </c>
      <c r="AI141" s="31" t="n">
        <f aca="false">C141+G141+K141+O141+S141+W141</f>
        <v>0</v>
      </c>
    </row>
    <row r="142" customFormat="false" ht="15" hidden="false" customHeight="false" outlineLevel="0" collapsed="false">
      <c r="A142" s="29" t="n">
        <v>138</v>
      </c>
      <c r="B142" s="30" t="n">
        <f aca="false">E141</f>
        <v>0</v>
      </c>
      <c r="C142" s="30" t="n">
        <f aca="false">B142*Inputs!$K$8/12</f>
        <v>0</v>
      </c>
      <c r="D142" s="30" t="n">
        <f aca="false">IF(B142&gt;0,MIN(Inputs!$L$8,B142+C142),0)+MIN(Z142,MAX(B142+C142-(IF(B142&gt;0,MIN(Inputs!$L$8,B142+C142),0)),0))</f>
        <v>0</v>
      </c>
      <c r="E142" s="31" t="n">
        <f aca="false">MAX(B142+C142-D142,0)</f>
        <v>0</v>
      </c>
      <c r="F142" s="30" t="n">
        <f aca="false">I141</f>
        <v>0</v>
      </c>
      <c r="G142" s="30" t="n">
        <f aca="false">F142*Inputs!$K$9/12</f>
        <v>0</v>
      </c>
      <c r="H142" s="30" t="n">
        <f aca="false">IF(F142&gt;0,MIN(Inputs!$L$9,F142+G142),0)+MIN(AA142,MAX(F142+G142-(IF(F142&gt;0,MIN(Inputs!$L$9,F142+G142),0)),0))</f>
        <v>0</v>
      </c>
      <c r="I142" s="31" t="n">
        <f aca="false">MAX(F142+G142-H142,0)</f>
        <v>0</v>
      </c>
      <c r="J142" s="30" t="n">
        <f aca="false">M141</f>
        <v>0</v>
      </c>
      <c r="K142" s="30" t="n">
        <f aca="false">J142*Inputs!$K$10/12</f>
        <v>0</v>
      </c>
      <c r="L142" s="30" t="n">
        <f aca="false">IF(J142&gt;0,MIN(Inputs!$L$10,J142+K142),0)+MIN(AB142,MAX(J142+K142-(IF(J142&gt;0,MIN(Inputs!$L$10,J142+K142),0)),0))</f>
        <v>0</v>
      </c>
      <c r="M142" s="31" t="n">
        <f aca="false">MAX(J142+K142-L142,0)</f>
        <v>0</v>
      </c>
      <c r="N142" s="30" t="n">
        <f aca="false">Q141</f>
        <v>0</v>
      </c>
      <c r="O142" s="30" t="n">
        <f aca="false">N142*Inputs!$K$11/12</f>
        <v>0</v>
      </c>
      <c r="P142" s="30" t="n">
        <f aca="false">IF(N142&gt;0,MIN(Inputs!$L$11,N142+O142),0)+MIN(AC142,MAX(N142+O142-(IF(N142&gt;0,MIN(Inputs!$L$11,N142+O142),0)),0))</f>
        <v>0</v>
      </c>
      <c r="Q142" s="31" t="n">
        <f aca="false">MAX(N142+O142-P142,0)</f>
        <v>0</v>
      </c>
      <c r="R142" s="30" t="n">
        <f aca="false">U141</f>
        <v>0</v>
      </c>
      <c r="S142" s="30" t="n">
        <f aca="false">R142*Inputs!$K$12/12</f>
        <v>0</v>
      </c>
      <c r="T142" s="30" t="n">
        <f aca="false">IF(R142&gt;0,MIN(Inputs!$L$12,R142+S142),0)+MIN(AD142,MAX(R142+S142-(IF(R142&gt;0,MIN(Inputs!$L$12,R142+S142),0)),0))</f>
        <v>0</v>
      </c>
      <c r="U142" s="31" t="n">
        <f aca="false">MAX(R142+S142-T142,0)</f>
        <v>0</v>
      </c>
      <c r="V142" s="30" t="n">
        <f aca="false">Y141</f>
        <v>0</v>
      </c>
      <c r="W142" s="30" t="n">
        <f aca="false">V142*Inputs!$K$13/12</f>
        <v>0</v>
      </c>
      <c r="X142" s="30" t="n">
        <f aca="false">IF(V142&gt;0,MIN(Inputs!$L$13,V142+W142),0)+MIN(AE142,MAX(V142+W142-(IF(V142&gt;0,MIN(Inputs!$L$13,V142+W142),0)),0))</f>
        <v>0</v>
      </c>
      <c r="Y142" s="31" t="n">
        <f aca="false">MAX(V142+W142-X142,0)</f>
        <v>0</v>
      </c>
      <c r="Z142" s="32" t="n">
        <f aca="false">Inputs!$B$4+IF(B142=0,Inputs!$L$8,0)+IF(F142=0,Inputs!$L$9,0)+IF(J142=0,Inputs!$L$10,0)+IF(N142=0,Inputs!$L$11,0)+IF(R142=0,Inputs!$L$12,0)+IF(V142=0,Inputs!$L$13,0)</f>
        <v>970</v>
      </c>
      <c r="AA142" s="32" t="n">
        <f aca="false">Z142-MIN(Z142,MAX(B142+C142-(IF(B142&gt;0,MIN(Inputs!$L$8,B142+C142),0)),0))</f>
        <v>970</v>
      </c>
      <c r="AB142" s="32" t="n">
        <f aca="false">AA142-MIN(AA142,MAX(F142+G142-(IF(F142&gt;0,MIN(Inputs!$L$9,F142+G142),0)),0))</f>
        <v>970</v>
      </c>
      <c r="AC142" s="32" t="n">
        <f aca="false">AB142-MIN(AB142,MAX(J142+K142-(IF(J142&gt;0,MIN(Inputs!$L$10,J142+K142),0)),0))</f>
        <v>970</v>
      </c>
      <c r="AD142" s="32" t="n">
        <f aca="false">AC142-MIN(AC142,MAX(N142+O142-(IF(N142&gt;0,MIN(Inputs!$L$11,N142+O142),0)),0))</f>
        <v>970</v>
      </c>
      <c r="AE142" s="32" t="n">
        <f aca="false">AD142-MIN(AD142,MAX(R142+S142-(IF(R142&gt;0,MIN(Inputs!$L$12,R142+S142),0)),0))</f>
        <v>970</v>
      </c>
      <c r="AF142" s="32" t="n">
        <f aca="false">AE142-MIN(AE142,MAX(V142+W142-(IF(V142&gt;0,MIN(Inputs!$L$13,V142+W142),0)),0))</f>
        <v>970</v>
      </c>
      <c r="AG142" s="31" t="n">
        <f aca="false">(B142+C142-E142)+(F142+G142-I142)+(J142+K142-M142)+(N142+O142-Q142)+(R142+S142-U142)+(V142+W142-Y142)</f>
        <v>0</v>
      </c>
      <c r="AH142" s="31" t="n">
        <f aca="false">E142+I142+M142+Q142+U142+Y142</f>
        <v>0</v>
      </c>
      <c r="AI142" s="31" t="n">
        <f aca="false">C142+G142+K142+O142+S142+W142</f>
        <v>0</v>
      </c>
    </row>
    <row r="143" customFormat="false" ht="15" hidden="false" customHeight="false" outlineLevel="0" collapsed="false">
      <c r="A143" s="29" t="n">
        <v>139</v>
      </c>
      <c r="B143" s="30" t="n">
        <f aca="false">E142</f>
        <v>0</v>
      </c>
      <c r="C143" s="30" t="n">
        <f aca="false">B143*Inputs!$K$8/12</f>
        <v>0</v>
      </c>
      <c r="D143" s="30" t="n">
        <f aca="false">IF(B143&gt;0,MIN(Inputs!$L$8,B143+C143),0)+MIN(Z143,MAX(B143+C143-(IF(B143&gt;0,MIN(Inputs!$L$8,B143+C143),0)),0))</f>
        <v>0</v>
      </c>
      <c r="E143" s="31" t="n">
        <f aca="false">MAX(B143+C143-D143,0)</f>
        <v>0</v>
      </c>
      <c r="F143" s="30" t="n">
        <f aca="false">I142</f>
        <v>0</v>
      </c>
      <c r="G143" s="30" t="n">
        <f aca="false">F143*Inputs!$K$9/12</f>
        <v>0</v>
      </c>
      <c r="H143" s="30" t="n">
        <f aca="false">IF(F143&gt;0,MIN(Inputs!$L$9,F143+G143),0)+MIN(AA143,MAX(F143+G143-(IF(F143&gt;0,MIN(Inputs!$L$9,F143+G143),0)),0))</f>
        <v>0</v>
      </c>
      <c r="I143" s="31" t="n">
        <f aca="false">MAX(F143+G143-H143,0)</f>
        <v>0</v>
      </c>
      <c r="J143" s="30" t="n">
        <f aca="false">M142</f>
        <v>0</v>
      </c>
      <c r="K143" s="30" t="n">
        <f aca="false">J143*Inputs!$K$10/12</f>
        <v>0</v>
      </c>
      <c r="L143" s="30" t="n">
        <f aca="false">IF(J143&gt;0,MIN(Inputs!$L$10,J143+K143),0)+MIN(AB143,MAX(J143+K143-(IF(J143&gt;0,MIN(Inputs!$L$10,J143+K143),0)),0))</f>
        <v>0</v>
      </c>
      <c r="M143" s="31" t="n">
        <f aca="false">MAX(J143+K143-L143,0)</f>
        <v>0</v>
      </c>
      <c r="N143" s="30" t="n">
        <f aca="false">Q142</f>
        <v>0</v>
      </c>
      <c r="O143" s="30" t="n">
        <f aca="false">N143*Inputs!$K$11/12</f>
        <v>0</v>
      </c>
      <c r="P143" s="30" t="n">
        <f aca="false">IF(N143&gt;0,MIN(Inputs!$L$11,N143+O143),0)+MIN(AC143,MAX(N143+O143-(IF(N143&gt;0,MIN(Inputs!$L$11,N143+O143),0)),0))</f>
        <v>0</v>
      </c>
      <c r="Q143" s="31" t="n">
        <f aca="false">MAX(N143+O143-P143,0)</f>
        <v>0</v>
      </c>
      <c r="R143" s="30" t="n">
        <f aca="false">U142</f>
        <v>0</v>
      </c>
      <c r="S143" s="30" t="n">
        <f aca="false">R143*Inputs!$K$12/12</f>
        <v>0</v>
      </c>
      <c r="T143" s="30" t="n">
        <f aca="false">IF(R143&gt;0,MIN(Inputs!$L$12,R143+S143),0)+MIN(AD143,MAX(R143+S143-(IF(R143&gt;0,MIN(Inputs!$L$12,R143+S143),0)),0))</f>
        <v>0</v>
      </c>
      <c r="U143" s="31" t="n">
        <f aca="false">MAX(R143+S143-T143,0)</f>
        <v>0</v>
      </c>
      <c r="V143" s="30" t="n">
        <f aca="false">Y142</f>
        <v>0</v>
      </c>
      <c r="W143" s="30" t="n">
        <f aca="false">V143*Inputs!$K$13/12</f>
        <v>0</v>
      </c>
      <c r="X143" s="30" t="n">
        <f aca="false">IF(V143&gt;0,MIN(Inputs!$L$13,V143+W143),0)+MIN(AE143,MAX(V143+W143-(IF(V143&gt;0,MIN(Inputs!$L$13,V143+W143),0)),0))</f>
        <v>0</v>
      </c>
      <c r="Y143" s="31" t="n">
        <f aca="false">MAX(V143+W143-X143,0)</f>
        <v>0</v>
      </c>
      <c r="Z143" s="32" t="n">
        <f aca="false">Inputs!$B$4+IF(B143=0,Inputs!$L$8,0)+IF(F143=0,Inputs!$L$9,0)+IF(J143=0,Inputs!$L$10,0)+IF(N143=0,Inputs!$L$11,0)+IF(R143=0,Inputs!$L$12,0)+IF(V143=0,Inputs!$L$13,0)</f>
        <v>970</v>
      </c>
      <c r="AA143" s="32" t="n">
        <f aca="false">Z143-MIN(Z143,MAX(B143+C143-(IF(B143&gt;0,MIN(Inputs!$L$8,B143+C143),0)),0))</f>
        <v>970</v>
      </c>
      <c r="AB143" s="32" t="n">
        <f aca="false">AA143-MIN(AA143,MAX(F143+G143-(IF(F143&gt;0,MIN(Inputs!$L$9,F143+G143),0)),0))</f>
        <v>970</v>
      </c>
      <c r="AC143" s="32" t="n">
        <f aca="false">AB143-MIN(AB143,MAX(J143+K143-(IF(J143&gt;0,MIN(Inputs!$L$10,J143+K143),0)),0))</f>
        <v>970</v>
      </c>
      <c r="AD143" s="32" t="n">
        <f aca="false">AC143-MIN(AC143,MAX(N143+O143-(IF(N143&gt;0,MIN(Inputs!$L$11,N143+O143),0)),0))</f>
        <v>970</v>
      </c>
      <c r="AE143" s="32" t="n">
        <f aca="false">AD143-MIN(AD143,MAX(R143+S143-(IF(R143&gt;0,MIN(Inputs!$L$12,R143+S143),0)),0))</f>
        <v>970</v>
      </c>
      <c r="AF143" s="32" t="n">
        <f aca="false">AE143-MIN(AE143,MAX(V143+W143-(IF(V143&gt;0,MIN(Inputs!$L$13,V143+W143),0)),0))</f>
        <v>970</v>
      </c>
      <c r="AG143" s="31" t="n">
        <f aca="false">(B143+C143-E143)+(F143+G143-I143)+(J143+K143-M143)+(N143+O143-Q143)+(R143+S143-U143)+(V143+W143-Y143)</f>
        <v>0</v>
      </c>
      <c r="AH143" s="31" t="n">
        <f aca="false">E143+I143+M143+Q143+U143+Y143</f>
        <v>0</v>
      </c>
      <c r="AI143" s="31" t="n">
        <f aca="false">C143+G143+K143+O143+S143+W143</f>
        <v>0</v>
      </c>
    </row>
    <row r="144" customFormat="false" ht="15" hidden="false" customHeight="false" outlineLevel="0" collapsed="false">
      <c r="A144" s="29" t="n">
        <v>140</v>
      </c>
      <c r="B144" s="30" t="n">
        <f aca="false">E143</f>
        <v>0</v>
      </c>
      <c r="C144" s="30" t="n">
        <f aca="false">B144*Inputs!$K$8/12</f>
        <v>0</v>
      </c>
      <c r="D144" s="30" t="n">
        <f aca="false">IF(B144&gt;0,MIN(Inputs!$L$8,B144+C144),0)+MIN(Z144,MAX(B144+C144-(IF(B144&gt;0,MIN(Inputs!$L$8,B144+C144),0)),0))</f>
        <v>0</v>
      </c>
      <c r="E144" s="31" t="n">
        <f aca="false">MAX(B144+C144-D144,0)</f>
        <v>0</v>
      </c>
      <c r="F144" s="30" t="n">
        <f aca="false">I143</f>
        <v>0</v>
      </c>
      <c r="G144" s="30" t="n">
        <f aca="false">F144*Inputs!$K$9/12</f>
        <v>0</v>
      </c>
      <c r="H144" s="30" t="n">
        <f aca="false">IF(F144&gt;0,MIN(Inputs!$L$9,F144+G144),0)+MIN(AA144,MAX(F144+G144-(IF(F144&gt;0,MIN(Inputs!$L$9,F144+G144),0)),0))</f>
        <v>0</v>
      </c>
      <c r="I144" s="31" t="n">
        <f aca="false">MAX(F144+G144-H144,0)</f>
        <v>0</v>
      </c>
      <c r="J144" s="30" t="n">
        <f aca="false">M143</f>
        <v>0</v>
      </c>
      <c r="K144" s="30" t="n">
        <f aca="false">J144*Inputs!$K$10/12</f>
        <v>0</v>
      </c>
      <c r="L144" s="30" t="n">
        <f aca="false">IF(J144&gt;0,MIN(Inputs!$L$10,J144+K144),0)+MIN(AB144,MAX(J144+K144-(IF(J144&gt;0,MIN(Inputs!$L$10,J144+K144),0)),0))</f>
        <v>0</v>
      </c>
      <c r="M144" s="31" t="n">
        <f aca="false">MAX(J144+K144-L144,0)</f>
        <v>0</v>
      </c>
      <c r="N144" s="30" t="n">
        <f aca="false">Q143</f>
        <v>0</v>
      </c>
      <c r="O144" s="30" t="n">
        <f aca="false">N144*Inputs!$K$11/12</f>
        <v>0</v>
      </c>
      <c r="P144" s="30" t="n">
        <f aca="false">IF(N144&gt;0,MIN(Inputs!$L$11,N144+O144),0)+MIN(AC144,MAX(N144+O144-(IF(N144&gt;0,MIN(Inputs!$L$11,N144+O144),0)),0))</f>
        <v>0</v>
      </c>
      <c r="Q144" s="31" t="n">
        <f aca="false">MAX(N144+O144-P144,0)</f>
        <v>0</v>
      </c>
      <c r="R144" s="30" t="n">
        <f aca="false">U143</f>
        <v>0</v>
      </c>
      <c r="S144" s="30" t="n">
        <f aca="false">R144*Inputs!$K$12/12</f>
        <v>0</v>
      </c>
      <c r="T144" s="30" t="n">
        <f aca="false">IF(R144&gt;0,MIN(Inputs!$L$12,R144+S144),0)+MIN(AD144,MAX(R144+S144-(IF(R144&gt;0,MIN(Inputs!$L$12,R144+S144),0)),0))</f>
        <v>0</v>
      </c>
      <c r="U144" s="31" t="n">
        <f aca="false">MAX(R144+S144-T144,0)</f>
        <v>0</v>
      </c>
      <c r="V144" s="30" t="n">
        <f aca="false">Y143</f>
        <v>0</v>
      </c>
      <c r="W144" s="30" t="n">
        <f aca="false">V144*Inputs!$K$13/12</f>
        <v>0</v>
      </c>
      <c r="X144" s="30" t="n">
        <f aca="false">IF(V144&gt;0,MIN(Inputs!$L$13,V144+W144),0)+MIN(AE144,MAX(V144+W144-(IF(V144&gt;0,MIN(Inputs!$L$13,V144+W144),0)),0))</f>
        <v>0</v>
      </c>
      <c r="Y144" s="31" t="n">
        <f aca="false">MAX(V144+W144-X144,0)</f>
        <v>0</v>
      </c>
      <c r="Z144" s="32" t="n">
        <f aca="false">Inputs!$B$4+IF(B144=0,Inputs!$L$8,0)+IF(F144=0,Inputs!$L$9,0)+IF(J144=0,Inputs!$L$10,0)+IF(N144=0,Inputs!$L$11,0)+IF(R144=0,Inputs!$L$12,0)+IF(V144=0,Inputs!$L$13,0)</f>
        <v>970</v>
      </c>
      <c r="AA144" s="32" t="n">
        <f aca="false">Z144-MIN(Z144,MAX(B144+C144-(IF(B144&gt;0,MIN(Inputs!$L$8,B144+C144),0)),0))</f>
        <v>970</v>
      </c>
      <c r="AB144" s="32" t="n">
        <f aca="false">AA144-MIN(AA144,MAX(F144+G144-(IF(F144&gt;0,MIN(Inputs!$L$9,F144+G144),0)),0))</f>
        <v>970</v>
      </c>
      <c r="AC144" s="32" t="n">
        <f aca="false">AB144-MIN(AB144,MAX(J144+K144-(IF(J144&gt;0,MIN(Inputs!$L$10,J144+K144),0)),0))</f>
        <v>970</v>
      </c>
      <c r="AD144" s="32" t="n">
        <f aca="false">AC144-MIN(AC144,MAX(N144+O144-(IF(N144&gt;0,MIN(Inputs!$L$11,N144+O144),0)),0))</f>
        <v>970</v>
      </c>
      <c r="AE144" s="32" t="n">
        <f aca="false">AD144-MIN(AD144,MAX(R144+S144-(IF(R144&gt;0,MIN(Inputs!$L$12,R144+S144),0)),0))</f>
        <v>970</v>
      </c>
      <c r="AF144" s="32" t="n">
        <f aca="false">AE144-MIN(AE144,MAX(V144+W144-(IF(V144&gt;0,MIN(Inputs!$L$13,V144+W144),0)),0))</f>
        <v>970</v>
      </c>
      <c r="AG144" s="31" t="n">
        <f aca="false">(B144+C144-E144)+(F144+G144-I144)+(J144+K144-M144)+(N144+O144-Q144)+(R144+S144-U144)+(V144+W144-Y144)</f>
        <v>0</v>
      </c>
      <c r="AH144" s="31" t="n">
        <f aca="false">E144+I144+M144+Q144+U144+Y144</f>
        <v>0</v>
      </c>
      <c r="AI144" s="31" t="n">
        <f aca="false">C144+G144+K144+O144+S144+W144</f>
        <v>0</v>
      </c>
    </row>
    <row r="145" customFormat="false" ht="15" hidden="false" customHeight="false" outlineLevel="0" collapsed="false">
      <c r="A145" s="29" t="n">
        <v>141</v>
      </c>
      <c r="B145" s="30" t="n">
        <f aca="false">E144</f>
        <v>0</v>
      </c>
      <c r="C145" s="30" t="n">
        <f aca="false">B145*Inputs!$K$8/12</f>
        <v>0</v>
      </c>
      <c r="D145" s="30" t="n">
        <f aca="false">IF(B145&gt;0,MIN(Inputs!$L$8,B145+C145),0)+MIN(Z145,MAX(B145+C145-(IF(B145&gt;0,MIN(Inputs!$L$8,B145+C145),0)),0))</f>
        <v>0</v>
      </c>
      <c r="E145" s="31" t="n">
        <f aca="false">MAX(B145+C145-D145,0)</f>
        <v>0</v>
      </c>
      <c r="F145" s="30" t="n">
        <f aca="false">I144</f>
        <v>0</v>
      </c>
      <c r="G145" s="30" t="n">
        <f aca="false">F145*Inputs!$K$9/12</f>
        <v>0</v>
      </c>
      <c r="H145" s="30" t="n">
        <f aca="false">IF(F145&gt;0,MIN(Inputs!$L$9,F145+G145),0)+MIN(AA145,MAX(F145+G145-(IF(F145&gt;0,MIN(Inputs!$L$9,F145+G145),0)),0))</f>
        <v>0</v>
      </c>
      <c r="I145" s="31" t="n">
        <f aca="false">MAX(F145+G145-H145,0)</f>
        <v>0</v>
      </c>
      <c r="J145" s="30" t="n">
        <f aca="false">M144</f>
        <v>0</v>
      </c>
      <c r="K145" s="30" t="n">
        <f aca="false">J145*Inputs!$K$10/12</f>
        <v>0</v>
      </c>
      <c r="L145" s="30" t="n">
        <f aca="false">IF(J145&gt;0,MIN(Inputs!$L$10,J145+K145),0)+MIN(AB145,MAX(J145+K145-(IF(J145&gt;0,MIN(Inputs!$L$10,J145+K145),0)),0))</f>
        <v>0</v>
      </c>
      <c r="M145" s="31" t="n">
        <f aca="false">MAX(J145+K145-L145,0)</f>
        <v>0</v>
      </c>
      <c r="N145" s="30" t="n">
        <f aca="false">Q144</f>
        <v>0</v>
      </c>
      <c r="O145" s="30" t="n">
        <f aca="false">N145*Inputs!$K$11/12</f>
        <v>0</v>
      </c>
      <c r="P145" s="30" t="n">
        <f aca="false">IF(N145&gt;0,MIN(Inputs!$L$11,N145+O145),0)+MIN(AC145,MAX(N145+O145-(IF(N145&gt;0,MIN(Inputs!$L$11,N145+O145),0)),0))</f>
        <v>0</v>
      </c>
      <c r="Q145" s="31" t="n">
        <f aca="false">MAX(N145+O145-P145,0)</f>
        <v>0</v>
      </c>
      <c r="R145" s="30" t="n">
        <f aca="false">U144</f>
        <v>0</v>
      </c>
      <c r="S145" s="30" t="n">
        <f aca="false">R145*Inputs!$K$12/12</f>
        <v>0</v>
      </c>
      <c r="T145" s="30" t="n">
        <f aca="false">IF(R145&gt;0,MIN(Inputs!$L$12,R145+S145),0)+MIN(AD145,MAX(R145+S145-(IF(R145&gt;0,MIN(Inputs!$L$12,R145+S145),0)),0))</f>
        <v>0</v>
      </c>
      <c r="U145" s="31" t="n">
        <f aca="false">MAX(R145+S145-T145,0)</f>
        <v>0</v>
      </c>
      <c r="V145" s="30" t="n">
        <f aca="false">Y144</f>
        <v>0</v>
      </c>
      <c r="W145" s="30" t="n">
        <f aca="false">V145*Inputs!$K$13/12</f>
        <v>0</v>
      </c>
      <c r="X145" s="30" t="n">
        <f aca="false">IF(V145&gt;0,MIN(Inputs!$L$13,V145+W145),0)+MIN(AE145,MAX(V145+W145-(IF(V145&gt;0,MIN(Inputs!$L$13,V145+W145),0)),0))</f>
        <v>0</v>
      </c>
      <c r="Y145" s="31" t="n">
        <f aca="false">MAX(V145+W145-X145,0)</f>
        <v>0</v>
      </c>
      <c r="Z145" s="32" t="n">
        <f aca="false">Inputs!$B$4+IF(B145=0,Inputs!$L$8,0)+IF(F145=0,Inputs!$L$9,0)+IF(J145=0,Inputs!$L$10,0)+IF(N145=0,Inputs!$L$11,0)+IF(R145=0,Inputs!$L$12,0)+IF(V145=0,Inputs!$L$13,0)</f>
        <v>970</v>
      </c>
      <c r="AA145" s="32" t="n">
        <f aca="false">Z145-MIN(Z145,MAX(B145+C145-(IF(B145&gt;0,MIN(Inputs!$L$8,B145+C145),0)),0))</f>
        <v>970</v>
      </c>
      <c r="AB145" s="32" t="n">
        <f aca="false">AA145-MIN(AA145,MAX(F145+G145-(IF(F145&gt;0,MIN(Inputs!$L$9,F145+G145),0)),0))</f>
        <v>970</v>
      </c>
      <c r="AC145" s="32" t="n">
        <f aca="false">AB145-MIN(AB145,MAX(J145+K145-(IF(J145&gt;0,MIN(Inputs!$L$10,J145+K145),0)),0))</f>
        <v>970</v>
      </c>
      <c r="AD145" s="32" t="n">
        <f aca="false">AC145-MIN(AC145,MAX(N145+O145-(IF(N145&gt;0,MIN(Inputs!$L$11,N145+O145),0)),0))</f>
        <v>970</v>
      </c>
      <c r="AE145" s="32" t="n">
        <f aca="false">AD145-MIN(AD145,MAX(R145+S145-(IF(R145&gt;0,MIN(Inputs!$L$12,R145+S145),0)),0))</f>
        <v>970</v>
      </c>
      <c r="AF145" s="32" t="n">
        <f aca="false">AE145-MIN(AE145,MAX(V145+W145-(IF(V145&gt;0,MIN(Inputs!$L$13,V145+W145),0)),0))</f>
        <v>970</v>
      </c>
      <c r="AG145" s="31" t="n">
        <f aca="false">(B145+C145-E145)+(F145+G145-I145)+(J145+K145-M145)+(N145+O145-Q145)+(R145+S145-U145)+(V145+W145-Y145)</f>
        <v>0</v>
      </c>
      <c r="AH145" s="31" t="n">
        <f aca="false">E145+I145+M145+Q145+U145+Y145</f>
        <v>0</v>
      </c>
      <c r="AI145" s="31" t="n">
        <f aca="false">C145+G145+K145+O145+S145+W145</f>
        <v>0</v>
      </c>
    </row>
    <row r="146" customFormat="false" ht="15" hidden="false" customHeight="false" outlineLevel="0" collapsed="false">
      <c r="A146" s="29" t="n">
        <v>142</v>
      </c>
      <c r="B146" s="30" t="n">
        <f aca="false">E145</f>
        <v>0</v>
      </c>
      <c r="C146" s="30" t="n">
        <f aca="false">B146*Inputs!$K$8/12</f>
        <v>0</v>
      </c>
      <c r="D146" s="30" t="n">
        <f aca="false">IF(B146&gt;0,MIN(Inputs!$L$8,B146+C146),0)+MIN(Z146,MAX(B146+C146-(IF(B146&gt;0,MIN(Inputs!$L$8,B146+C146),0)),0))</f>
        <v>0</v>
      </c>
      <c r="E146" s="31" t="n">
        <f aca="false">MAX(B146+C146-D146,0)</f>
        <v>0</v>
      </c>
      <c r="F146" s="30" t="n">
        <f aca="false">I145</f>
        <v>0</v>
      </c>
      <c r="G146" s="30" t="n">
        <f aca="false">F146*Inputs!$K$9/12</f>
        <v>0</v>
      </c>
      <c r="H146" s="30" t="n">
        <f aca="false">IF(F146&gt;0,MIN(Inputs!$L$9,F146+G146),0)+MIN(AA146,MAX(F146+G146-(IF(F146&gt;0,MIN(Inputs!$L$9,F146+G146),0)),0))</f>
        <v>0</v>
      </c>
      <c r="I146" s="31" t="n">
        <f aca="false">MAX(F146+G146-H146,0)</f>
        <v>0</v>
      </c>
      <c r="J146" s="30" t="n">
        <f aca="false">M145</f>
        <v>0</v>
      </c>
      <c r="K146" s="30" t="n">
        <f aca="false">J146*Inputs!$K$10/12</f>
        <v>0</v>
      </c>
      <c r="L146" s="30" t="n">
        <f aca="false">IF(J146&gt;0,MIN(Inputs!$L$10,J146+K146),0)+MIN(AB146,MAX(J146+K146-(IF(J146&gt;0,MIN(Inputs!$L$10,J146+K146),0)),0))</f>
        <v>0</v>
      </c>
      <c r="M146" s="31" t="n">
        <f aca="false">MAX(J146+K146-L146,0)</f>
        <v>0</v>
      </c>
      <c r="N146" s="30" t="n">
        <f aca="false">Q145</f>
        <v>0</v>
      </c>
      <c r="O146" s="30" t="n">
        <f aca="false">N146*Inputs!$K$11/12</f>
        <v>0</v>
      </c>
      <c r="P146" s="30" t="n">
        <f aca="false">IF(N146&gt;0,MIN(Inputs!$L$11,N146+O146),0)+MIN(AC146,MAX(N146+O146-(IF(N146&gt;0,MIN(Inputs!$L$11,N146+O146),0)),0))</f>
        <v>0</v>
      </c>
      <c r="Q146" s="31" t="n">
        <f aca="false">MAX(N146+O146-P146,0)</f>
        <v>0</v>
      </c>
      <c r="R146" s="30" t="n">
        <f aca="false">U145</f>
        <v>0</v>
      </c>
      <c r="S146" s="30" t="n">
        <f aca="false">R146*Inputs!$K$12/12</f>
        <v>0</v>
      </c>
      <c r="T146" s="30" t="n">
        <f aca="false">IF(R146&gt;0,MIN(Inputs!$L$12,R146+S146),0)+MIN(AD146,MAX(R146+S146-(IF(R146&gt;0,MIN(Inputs!$L$12,R146+S146),0)),0))</f>
        <v>0</v>
      </c>
      <c r="U146" s="31" t="n">
        <f aca="false">MAX(R146+S146-T146,0)</f>
        <v>0</v>
      </c>
      <c r="V146" s="30" t="n">
        <f aca="false">Y145</f>
        <v>0</v>
      </c>
      <c r="W146" s="30" t="n">
        <f aca="false">V146*Inputs!$K$13/12</f>
        <v>0</v>
      </c>
      <c r="X146" s="30" t="n">
        <f aca="false">IF(V146&gt;0,MIN(Inputs!$L$13,V146+W146),0)+MIN(AE146,MAX(V146+W146-(IF(V146&gt;0,MIN(Inputs!$L$13,V146+W146),0)),0))</f>
        <v>0</v>
      </c>
      <c r="Y146" s="31" t="n">
        <f aca="false">MAX(V146+W146-X146,0)</f>
        <v>0</v>
      </c>
      <c r="Z146" s="32" t="n">
        <f aca="false">Inputs!$B$4+IF(B146=0,Inputs!$L$8,0)+IF(F146=0,Inputs!$L$9,0)+IF(J146=0,Inputs!$L$10,0)+IF(N146=0,Inputs!$L$11,0)+IF(R146=0,Inputs!$L$12,0)+IF(V146=0,Inputs!$L$13,0)</f>
        <v>970</v>
      </c>
      <c r="AA146" s="32" t="n">
        <f aca="false">Z146-MIN(Z146,MAX(B146+C146-(IF(B146&gt;0,MIN(Inputs!$L$8,B146+C146),0)),0))</f>
        <v>970</v>
      </c>
      <c r="AB146" s="32" t="n">
        <f aca="false">AA146-MIN(AA146,MAX(F146+G146-(IF(F146&gt;0,MIN(Inputs!$L$9,F146+G146),0)),0))</f>
        <v>970</v>
      </c>
      <c r="AC146" s="32" t="n">
        <f aca="false">AB146-MIN(AB146,MAX(J146+K146-(IF(J146&gt;0,MIN(Inputs!$L$10,J146+K146),0)),0))</f>
        <v>970</v>
      </c>
      <c r="AD146" s="32" t="n">
        <f aca="false">AC146-MIN(AC146,MAX(N146+O146-(IF(N146&gt;0,MIN(Inputs!$L$11,N146+O146),0)),0))</f>
        <v>970</v>
      </c>
      <c r="AE146" s="32" t="n">
        <f aca="false">AD146-MIN(AD146,MAX(R146+S146-(IF(R146&gt;0,MIN(Inputs!$L$12,R146+S146),0)),0))</f>
        <v>970</v>
      </c>
      <c r="AF146" s="32" t="n">
        <f aca="false">AE146-MIN(AE146,MAX(V146+W146-(IF(V146&gt;0,MIN(Inputs!$L$13,V146+W146),0)),0))</f>
        <v>970</v>
      </c>
      <c r="AG146" s="31" t="n">
        <f aca="false">(B146+C146-E146)+(F146+G146-I146)+(J146+K146-M146)+(N146+O146-Q146)+(R146+S146-U146)+(V146+W146-Y146)</f>
        <v>0</v>
      </c>
      <c r="AH146" s="31" t="n">
        <f aca="false">E146+I146+M146+Q146+U146+Y146</f>
        <v>0</v>
      </c>
      <c r="AI146" s="31" t="n">
        <f aca="false">C146+G146+K146+O146+S146+W146</f>
        <v>0</v>
      </c>
    </row>
    <row r="147" customFormat="false" ht="15" hidden="false" customHeight="false" outlineLevel="0" collapsed="false">
      <c r="A147" s="29" t="n">
        <v>143</v>
      </c>
      <c r="B147" s="30" t="n">
        <f aca="false">E146</f>
        <v>0</v>
      </c>
      <c r="C147" s="30" t="n">
        <f aca="false">B147*Inputs!$K$8/12</f>
        <v>0</v>
      </c>
      <c r="D147" s="30" t="n">
        <f aca="false">IF(B147&gt;0,MIN(Inputs!$L$8,B147+C147),0)+MIN(Z147,MAX(B147+C147-(IF(B147&gt;0,MIN(Inputs!$L$8,B147+C147),0)),0))</f>
        <v>0</v>
      </c>
      <c r="E147" s="31" t="n">
        <f aca="false">MAX(B147+C147-D147,0)</f>
        <v>0</v>
      </c>
      <c r="F147" s="30" t="n">
        <f aca="false">I146</f>
        <v>0</v>
      </c>
      <c r="G147" s="30" t="n">
        <f aca="false">F147*Inputs!$K$9/12</f>
        <v>0</v>
      </c>
      <c r="H147" s="30" t="n">
        <f aca="false">IF(F147&gt;0,MIN(Inputs!$L$9,F147+G147),0)+MIN(AA147,MAX(F147+G147-(IF(F147&gt;0,MIN(Inputs!$L$9,F147+G147),0)),0))</f>
        <v>0</v>
      </c>
      <c r="I147" s="31" t="n">
        <f aca="false">MAX(F147+G147-H147,0)</f>
        <v>0</v>
      </c>
      <c r="J147" s="30" t="n">
        <f aca="false">M146</f>
        <v>0</v>
      </c>
      <c r="K147" s="30" t="n">
        <f aca="false">J147*Inputs!$K$10/12</f>
        <v>0</v>
      </c>
      <c r="L147" s="30" t="n">
        <f aca="false">IF(J147&gt;0,MIN(Inputs!$L$10,J147+K147),0)+MIN(AB147,MAX(J147+K147-(IF(J147&gt;0,MIN(Inputs!$L$10,J147+K147),0)),0))</f>
        <v>0</v>
      </c>
      <c r="M147" s="31" t="n">
        <f aca="false">MAX(J147+K147-L147,0)</f>
        <v>0</v>
      </c>
      <c r="N147" s="30" t="n">
        <f aca="false">Q146</f>
        <v>0</v>
      </c>
      <c r="O147" s="30" t="n">
        <f aca="false">N147*Inputs!$K$11/12</f>
        <v>0</v>
      </c>
      <c r="P147" s="30" t="n">
        <f aca="false">IF(N147&gt;0,MIN(Inputs!$L$11,N147+O147),0)+MIN(AC147,MAX(N147+O147-(IF(N147&gt;0,MIN(Inputs!$L$11,N147+O147),0)),0))</f>
        <v>0</v>
      </c>
      <c r="Q147" s="31" t="n">
        <f aca="false">MAX(N147+O147-P147,0)</f>
        <v>0</v>
      </c>
      <c r="R147" s="30" t="n">
        <f aca="false">U146</f>
        <v>0</v>
      </c>
      <c r="S147" s="30" t="n">
        <f aca="false">R147*Inputs!$K$12/12</f>
        <v>0</v>
      </c>
      <c r="T147" s="30" t="n">
        <f aca="false">IF(R147&gt;0,MIN(Inputs!$L$12,R147+S147),0)+MIN(AD147,MAX(R147+S147-(IF(R147&gt;0,MIN(Inputs!$L$12,R147+S147),0)),0))</f>
        <v>0</v>
      </c>
      <c r="U147" s="31" t="n">
        <f aca="false">MAX(R147+S147-T147,0)</f>
        <v>0</v>
      </c>
      <c r="V147" s="30" t="n">
        <f aca="false">Y146</f>
        <v>0</v>
      </c>
      <c r="W147" s="30" t="n">
        <f aca="false">V147*Inputs!$K$13/12</f>
        <v>0</v>
      </c>
      <c r="X147" s="30" t="n">
        <f aca="false">IF(V147&gt;0,MIN(Inputs!$L$13,V147+W147),0)+MIN(AE147,MAX(V147+W147-(IF(V147&gt;0,MIN(Inputs!$L$13,V147+W147),0)),0))</f>
        <v>0</v>
      </c>
      <c r="Y147" s="31" t="n">
        <f aca="false">MAX(V147+W147-X147,0)</f>
        <v>0</v>
      </c>
      <c r="Z147" s="32" t="n">
        <f aca="false">Inputs!$B$4+IF(B147=0,Inputs!$L$8,0)+IF(F147=0,Inputs!$L$9,0)+IF(J147=0,Inputs!$L$10,0)+IF(N147=0,Inputs!$L$11,0)+IF(R147=0,Inputs!$L$12,0)+IF(V147=0,Inputs!$L$13,0)</f>
        <v>970</v>
      </c>
      <c r="AA147" s="32" t="n">
        <f aca="false">Z147-MIN(Z147,MAX(B147+C147-(IF(B147&gt;0,MIN(Inputs!$L$8,B147+C147),0)),0))</f>
        <v>970</v>
      </c>
      <c r="AB147" s="32" t="n">
        <f aca="false">AA147-MIN(AA147,MAX(F147+G147-(IF(F147&gt;0,MIN(Inputs!$L$9,F147+G147),0)),0))</f>
        <v>970</v>
      </c>
      <c r="AC147" s="32" t="n">
        <f aca="false">AB147-MIN(AB147,MAX(J147+K147-(IF(J147&gt;0,MIN(Inputs!$L$10,J147+K147),0)),0))</f>
        <v>970</v>
      </c>
      <c r="AD147" s="32" t="n">
        <f aca="false">AC147-MIN(AC147,MAX(N147+O147-(IF(N147&gt;0,MIN(Inputs!$L$11,N147+O147),0)),0))</f>
        <v>970</v>
      </c>
      <c r="AE147" s="32" t="n">
        <f aca="false">AD147-MIN(AD147,MAX(R147+S147-(IF(R147&gt;0,MIN(Inputs!$L$12,R147+S147),0)),0))</f>
        <v>970</v>
      </c>
      <c r="AF147" s="32" t="n">
        <f aca="false">AE147-MIN(AE147,MAX(V147+W147-(IF(V147&gt;0,MIN(Inputs!$L$13,V147+W147),0)),0))</f>
        <v>970</v>
      </c>
      <c r="AG147" s="31" t="n">
        <f aca="false">(B147+C147-E147)+(F147+G147-I147)+(J147+K147-M147)+(N147+O147-Q147)+(R147+S147-U147)+(V147+W147-Y147)</f>
        <v>0</v>
      </c>
      <c r="AH147" s="31" t="n">
        <f aca="false">E147+I147+M147+Q147+U147+Y147</f>
        <v>0</v>
      </c>
      <c r="AI147" s="31" t="n">
        <f aca="false">C147+G147+K147+O147+S147+W147</f>
        <v>0</v>
      </c>
    </row>
    <row r="148" customFormat="false" ht="15" hidden="false" customHeight="false" outlineLevel="0" collapsed="false">
      <c r="A148" s="29" t="n">
        <v>144</v>
      </c>
      <c r="B148" s="30" t="n">
        <f aca="false">E147</f>
        <v>0</v>
      </c>
      <c r="C148" s="30" t="n">
        <f aca="false">B148*Inputs!$K$8/12</f>
        <v>0</v>
      </c>
      <c r="D148" s="30" t="n">
        <f aca="false">IF(B148&gt;0,MIN(Inputs!$L$8,B148+C148),0)+MIN(Z148,MAX(B148+C148-(IF(B148&gt;0,MIN(Inputs!$L$8,B148+C148),0)),0))</f>
        <v>0</v>
      </c>
      <c r="E148" s="31" t="n">
        <f aca="false">MAX(B148+C148-D148,0)</f>
        <v>0</v>
      </c>
      <c r="F148" s="30" t="n">
        <f aca="false">I147</f>
        <v>0</v>
      </c>
      <c r="G148" s="30" t="n">
        <f aca="false">F148*Inputs!$K$9/12</f>
        <v>0</v>
      </c>
      <c r="H148" s="30" t="n">
        <f aca="false">IF(F148&gt;0,MIN(Inputs!$L$9,F148+G148),0)+MIN(AA148,MAX(F148+G148-(IF(F148&gt;0,MIN(Inputs!$L$9,F148+G148),0)),0))</f>
        <v>0</v>
      </c>
      <c r="I148" s="31" t="n">
        <f aca="false">MAX(F148+G148-H148,0)</f>
        <v>0</v>
      </c>
      <c r="J148" s="30" t="n">
        <f aca="false">M147</f>
        <v>0</v>
      </c>
      <c r="K148" s="30" t="n">
        <f aca="false">J148*Inputs!$K$10/12</f>
        <v>0</v>
      </c>
      <c r="L148" s="30" t="n">
        <f aca="false">IF(J148&gt;0,MIN(Inputs!$L$10,J148+K148),0)+MIN(AB148,MAX(J148+K148-(IF(J148&gt;0,MIN(Inputs!$L$10,J148+K148),0)),0))</f>
        <v>0</v>
      </c>
      <c r="M148" s="31" t="n">
        <f aca="false">MAX(J148+K148-L148,0)</f>
        <v>0</v>
      </c>
      <c r="N148" s="30" t="n">
        <f aca="false">Q147</f>
        <v>0</v>
      </c>
      <c r="O148" s="30" t="n">
        <f aca="false">N148*Inputs!$K$11/12</f>
        <v>0</v>
      </c>
      <c r="P148" s="30" t="n">
        <f aca="false">IF(N148&gt;0,MIN(Inputs!$L$11,N148+O148),0)+MIN(AC148,MAX(N148+O148-(IF(N148&gt;0,MIN(Inputs!$L$11,N148+O148),0)),0))</f>
        <v>0</v>
      </c>
      <c r="Q148" s="31" t="n">
        <f aca="false">MAX(N148+O148-P148,0)</f>
        <v>0</v>
      </c>
      <c r="R148" s="30" t="n">
        <f aca="false">U147</f>
        <v>0</v>
      </c>
      <c r="S148" s="30" t="n">
        <f aca="false">R148*Inputs!$K$12/12</f>
        <v>0</v>
      </c>
      <c r="T148" s="30" t="n">
        <f aca="false">IF(R148&gt;0,MIN(Inputs!$L$12,R148+S148),0)+MIN(AD148,MAX(R148+S148-(IF(R148&gt;0,MIN(Inputs!$L$12,R148+S148),0)),0))</f>
        <v>0</v>
      </c>
      <c r="U148" s="31" t="n">
        <f aca="false">MAX(R148+S148-T148,0)</f>
        <v>0</v>
      </c>
      <c r="V148" s="30" t="n">
        <f aca="false">Y147</f>
        <v>0</v>
      </c>
      <c r="W148" s="30" t="n">
        <f aca="false">V148*Inputs!$K$13/12</f>
        <v>0</v>
      </c>
      <c r="X148" s="30" t="n">
        <f aca="false">IF(V148&gt;0,MIN(Inputs!$L$13,V148+W148),0)+MIN(AE148,MAX(V148+W148-(IF(V148&gt;0,MIN(Inputs!$L$13,V148+W148),0)),0))</f>
        <v>0</v>
      </c>
      <c r="Y148" s="31" t="n">
        <f aca="false">MAX(V148+W148-X148,0)</f>
        <v>0</v>
      </c>
      <c r="Z148" s="32" t="n">
        <f aca="false">Inputs!$B$4+IF(B148=0,Inputs!$L$8,0)+IF(F148=0,Inputs!$L$9,0)+IF(J148=0,Inputs!$L$10,0)+IF(N148=0,Inputs!$L$11,0)+IF(R148=0,Inputs!$L$12,0)+IF(V148=0,Inputs!$L$13,0)</f>
        <v>970</v>
      </c>
      <c r="AA148" s="32" t="n">
        <f aca="false">Z148-MIN(Z148,MAX(B148+C148-(IF(B148&gt;0,MIN(Inputs!$L$8,B148+C148),0)),0))</f>
        <v>970</v>
      </c>
      <c r="AB148" s="32" t="n">
        <f aca="false">AA148-MIN(AA148,MAX(F148+G148-(IF(F148&gt;0,MIN(Inputs!$L$9,F148+G148),0)),0))</f>
        <v>970</v>
      </c>
      <c r="AC148" s="32" t="n">
        <f aca="false">AB148-MIN(AB148,MAX(J148+K148-(IF(J148&gt;0,MIN(Inputs!$L$10,J148+K148),0)),0))</f>
        <v>970</v>
      </c>
      <c r="AD148" s="32" t="n">
        <f aca="false">AC148-MIN(AC148,MAX(N148+O148-(IF(N148&gt;0,MIN(Inputs!$L$11,N148+O148),0)),0))</f>
        <v>970</v>
      </c>
      <c r="AE148" s="32" t="n">
        <f aca="false">AD148-MIN(AD148,MAX(R148+S148-(IF(R148&gt;0,MIN(Inputs!$L$12,R148+S148),0)),0))</f>
        <v>970</v>
      </c>
      <c r="AF148" s="32" t="n">
        <f aca="false">AE148-MIN(AE148,MAX(V148+W148-(IF(V148&gt;0,MIN(Inputs!$L$13,V148+W148),0)),0))</f>
        <v>970</v>
      </c>
      <c r="AG148" s="31" t="n">
        <f aca="false">(B148+C148-E148)+(F148+G148-I148)+(J148+K148-M148)+(N148+O148-Q148)+(R148+S148-U148)+(V148+W148-Y148)</f>
        <v>0</v>
      </c>
      <c r="AH148" s="31" t="n">
        <f aca="false">E148+I148+M148+Q148+U148+Y148</f>
        <v>0</v>
      </c>
      <c r="AI148" s="31" t="n">
        <f aca="false">C148+G148+K148+O148+S148+W148</f>
        <v>0</v>
      </c>
    </row>
    <row r="149" customFormat="false" ht="15" hidden="false" customHeight="false" outlineLevel="0" collapsed="false">
      <c r="A149" s="29" t="n">
        <v>145</v>
      </c>
      <c r="B149" s="30" t="n">
        <f aca="false">E148</f>
        <v>0</v>
      </c>
      <c r="C149" s="30" t="n">
        <f aca="false">B149*Inputs!$K$8/12</f>
        <v>0</v>
      </c>
      <c r="D149" s="30" t="n">
        <f aca="false">IF(B149&gt;0,MIN(Inputs!$L$8,B149+C149),0)+MIN(Z149,MAX(B149+C149-(IF(B149&gt;0,MIN(Inputs!$L$8,B149+C149),0)),0))</f>
        <v>0</v>
      </c>
      <c r="E149" s="31" t="n">
        <f aca="false">MAX(B149+C149-D149,0)</f>
        <v>0</v>
      </c>
      <c r="F149" s="30" t="n">
        <f aca="false">I148</f>
        <v>0</v>
      </c>
      <c r="G149" s="30" t="n">
        <f aca="false">F149*Inputs!$K$9/12</f>
        <v>0</v>
      </c>
      <c r="H149" s="30" t="n">
        <f aca="false">IF(F149&gt;0,MIN(Inputs!$L$9,F149+G149),0)+MIN(AA149,MAX(F149+G149-(IF(F149&gt;0,MIN(Inputs!$L$9,F149+G149),0)),0))</f>
        <v>0</v>
      </c>
      <c r="I149" s="31" t="n">
        <f aca="false">MAX(F149+G149-H149,0)</f>
        <v>0</v>
      </c>
      <c r="J149" s="30" t="n">
        <f aca="false">M148</f>
        <v>0</v>
      </c>
      <c r="K149" s="30" t="n">
        <f aca="false">J149*Inputs!$K$10/12</f>
        <v>0</v>
      </c>
      <c r="L149" s="30" t="n">
        <f aca="false">IF(J149&gt;0,MIN(Inputs!$L$10,J149+K149),0)+MIN(AB149,MAX(J149+K149-(IF(J149&gt;0,MIN(Inputs!$L$10,J149+K149),0)),0))</f>
        <v>0</v>
      </c>
      <c r="M149" s="31" t="n">
        <f aca="false">MAX(J149+K149-L149,0)</f>
        <v>0</v>
      </c>
      <c r="N149" s="30" t="n">
        <f aca="false">Q148</f>
        <v>0</v>
      </c>
      <c r="O149" s="30" t="n">
        <f aca="false">N149*Inputs!$K$11/12</f>
        <v>0</v>
      </c>
      <c r="P149" s="30" t="n">
        <f aca="false">IF(N149&gt;0,MIN(Inputs!$L$11,N149+O149),0)+MIN(AC149,MAX(N149+O149-(IF(N149&gt;0,MIN(Inputs!$L$11,N149+O149),0)),0))</f>
        <v>0</v>
      </c>
      <c r="Q149" s="31" t="n">
        <f aca="false">MAX(N149+O149-P149,0)</f>
        <v>0</v>
      </c>
      <c r="R149" s="30" t="n">
        <f aca="false">U148</f>
        <v>0</v>
      </c>
      <c r="S149" s="30" t="n">
        <f aca="false">R149*Inputs!$K$12/12</f>
        <v>0</v>
      </c>
      <c r="T149" s="30" t="n">
        <f aca="false">IF(R149&gt;0,MIN(Inputs!$L$12,R149+S149),0)+MIN(AD149,MAX(R149+S149-(IF(R149&gt;0,MIN(Inputs!$L$12,R149+S149),0)),0))</f>
        <v>0</v>
      </c>
      <c r="U149" s="31" t="n">
        <f aca="false">MAX(R149+S149-T149,0)</f>
        <v>0</v>
      </c>
      <c r="V149" s="30" t="n">
        <f aca="false">Y148</f>
        <v>0</v>
      </c>
      <c r="W149" s="30" t="n">
        <f aca="false">V149*Inputs!$K$13/12</f>
        <v>0</v>
      </c>
      <c r="X149" s="30" t="n">
        <f aca="false">IF(V149&gt;0,MIN(Inputs!$L$13,V149+W149),0)+MIN(AE149,MAX(V149+W149-(IF(V149&gt;0,MIN(Inputs!$L$13,V149+W149),0)),0))</f>
        <v>0</v>
      </c>
      <c r="Y149" s="31" t="n">
        <f aca="false">MAX(V149+W149-X149,0)</f>
        <v>0</v>
      </c>
      <c r="Z149" s="32" t="n">
        <f aca="false">Inputs!$B$4+IF(B149=0,Inputs!$L$8,0)+IF(F149=0,Inputs!$L$9,0)+IF(J149=0,Inputs!$L$10,0)+IF(N149=0,Inputs!$L$11,0)+IF(R149=0,Inputs!$L$12,0)+IF(V149=0,Inputs!$L$13,0)</f>
        <v>970</v>
      </c>
      <c r="AA149" s="32" t="n">
        <f aca="false">Z149-MIN(Z149,MAX(B149+C149-(IF(B149&gt;0,MIN(Inputs!$L$8,B149+C149),0)),0))</f>
        <v>970</v>
      </c>
      <c r="AB149" s="32" t="n">
        <f aca="false">AA149-MIN(AA149,MAX(F149+G149-(IF(F149&gt;0,MIN(Inputs!$L$9,F149+G149),0)),0))</f>
        <v>970</v>
      </c>
      <c r="AC149" s="32" t="n">
        <f aca="false">AB149-MIN(AB149,MAX(J149+K149-(IF(J149&gt;0,MIN(Inputs!$L$10,J149+K149),0)),0))</f>
        <v>970</v>
      </c>
      <c r="AD149" s="32" t="n">
        <f aca="false">AC149-MIN(AC149,MAX(N149+O149-(IF(N149&gt;0,MIN(Inputs!$L$11,N149+O149),0)),0))</f>
        <v>970</v>
      </c>
      <c r="AE149" s="32" t="n">
        <f aca="false">AD149-MIN(AD149,MAX(R149+S149-(IF(R149&gt;0,MIN(Inputs!$L$12,R149+S149),0)),0))</f>
        <v>970</v>
      </c>
      <c r="AF149" s="32" t="n">
        <f aca="false">AE149-MIN(AE149,MAX(V149+W149-(IF(V149&gt;0,MIN(Inputs!$L$13,V149+W149),0)),0))</f>
        <v>970</v>
      </c>
      <c r="AG149" s="31" t="n">
        <f aca="false">(B149+C149-E149)+(F149+G149-I149)+(J149+K149-M149)+(N149+O149-Q149)+(R149+S149-U149)+(V149+W149-Y149)</f>
        <v>0</v>
      </c>
      <c r="AH149" s="31" t="n">
        <f aca="false">E149+I149+M149+Q149+U149+Y149</f>
        <v>0</v>
      </c>
      <c r="AI149" s="31" t="n">
        <f aca="false">C149+G149+K149+O149+S149+W149</f>
        <v>0</v>
      </c>
    </row>
    <row r="150" customFormat="false" ht="15" hidden="false" customHeight="false" outlineLevel="0" collapsed="false">
      <c r="A150" s="29" t="n">
        <v>146</v>
      </c>
      <c r="B150" s="30" t="n">
        <f aca="false">E149</f>
        <v>0</v>
      </c>
      <c r="C150" s="30" t="n">
        <f aca="false">B150*Inputs!$K$8/12</f>
        <v>0</v>
      </c>
      <c r="D150" s="30" t="n">
        <f aca="false">IF(B150&gt;0,MIN(Inputs!$L$8,B150+C150),0)+MIN(Z150,MAX(B150+C150-(IF(B150&gt;0,MIN(Inputs!$L$8,B150+C150),0)),0))</f>
        <v>0</v>
      </c>
      <c r="E150" s="31" t="n">
        <f aca="false">MAX(B150+C150-D150,0)</f>
        <v>0</v>
      </c>
      <c r="F150" s="30" t="n">
        <f aca="false">I149</f>
        <v>0</v>
      </c>
      <c r="G150" s="30" t="n">
        <f aca="false">F150*Inputs!$K$9/12</f>
        <v>0</v>
      </c>
      <c r="H150" s="30" t="n">
        <f aca="false">IF(F150&gt;0,MIN(Inputs!$L$9,F150+G150),0)+MIN(AA150,MAX(F150+G150-(IF(F150&gt;0,MIN(Inputs!$L$9,F150+G150),0)),0))</f>
        <v>0</v>
      </c>
      <c r="I150" s="31" t="n">
        <f aca="false">MAX(F150+G150-H150,0)</f>
        <v>0</v>
      </c>
      <c r="J150" s="30" t="n">
        <f aca="false">M149</f>
        <v>0</v>
      </c>
      <c r="K150" s="30" t="n">
        <f aca="false">J150*Inputs!$K$10/12</f>
        <v>0</v>
      </c>
      <c r="L150" s="30" t="n">
        <f aca="false">IF(J150&gt;0,MIN(Inputs!$L$10,J150+K150),0)+MIN(AB150,MAX(J150+K150-(IF(J150&gt;0,MIN(Inputs!$L$10,J150+K150),0)),0))</f>
        <v>0</v>
      </c>
      <c r="M150" s="31" t="n">
        <f aca="false">MAX(J150+K150-L150,0)</f>
        <v>0</v>
      </c>
      <c r="N150" s="30" t="n">
        <f aca="false">Q149</f>
        <v>0</v>
      </c>
      <c r="O150" s="30" t="n">
        <f aca="false">N150*Inputs!$K$11/12</f>
        <v>0</v>
      </c>
      <c r="P150" s="30" t="n">
        <f aca="false">IF(N150&gt;0,MIN(Inputs!$L$11,N150+O150),0)+MIN(AC150,MAX(N150+O150-(IF(N150&gt;0,MIN(Inputs!$L$11,N150+O150),0)),0))</f>
        <v>0</v>
      </c>
      <c r="Q150" s="31" t="n">
        <f aca="false">MAX(N150+O150-P150,0)</f>
        <v>0</v>
      </c>
      <c r="R150" s="30" t="n">
        <f aca="false">U149</f>
        <v>0</v>
      </c>
      <c r="S150" s="30" t="n">
        <f aca="false">R150*Inputs!$K$12/12</f>
        <v>0</v>
      </c>
      <c r="T150" s="30" t="n">
        <f aca="false">IF(R150&gt;0,MIN(Inputs!$L$12,R150+S150),0)+MIN(AD150,MAX(R150+S150-(IF(R150&gt;0,MIN(Inputs!$L$12,R150+S150),0)),0))</f>
        <v>0</v>
      </c>
      <c r="U150" s="31" t="n">
        <f aca="false">MAX(R150+S150-T150,0)</f>
        <v>0</v>
      </c>
      <c r="V150" s="30" t="n">
        <f aca="false">Y149</f>
        <v>0</v>
      </c>
      <c r="W150" s="30" t="n">
        <f aca="false">V150*Inputs!$K$13/12</f>
        <v>0</v>
      </c>
      <c r="X150" s="30" t="n">
        <f aca="false">IF(V150&gt;0,MIN(Inputs!$L$13,V150+W150),0)+MIN(AE150,MAX(V150+W150-(IF(V150&gt;0,MIN(Inputs!$L$13,V150+W150),0)),0))</f>
        <v>0</v>
      </c>
      <c r="Y150" s="31" t="n">
        <f aca="false">MAX(V150+W150-X150,0)</f>
        <v>0</v>
      </c>
      <c r="Z150" s="32" t="n">
        <f aca="false">Inputs!$B$4+IF(B150=0,Inputs!$L$8,0)+IF(F150=0,Inputs!$L$9,0)+IF(J150=0,Inputs!$L$10,0)+IF(N150=0,Inputs!$L$11,0)+IF(R150=0,Inputs!$L$12,0)+IF(V150=0,Inputs!$L$13,0)</f>
        <v>970</v>
      </c>
      <c r="AA150" s="32" t="n">
        <f aca="false">Z150-MIN(Z150,MAX(B150+C150-(IF(B150&gt;0,MIN(Inputs!$L$8,B150+C150),0)),0))</f>
        <v>970</v>
      </c>
      <c r="AB150" s="32" t="n">
        <f aca="false">AA150-MIN(AA150,MAX(F150+G150-(IF(F150&gt;0,MIN(Inputs!$L$9,F150+G150),0)),0))</f>
        <v>970</v>
      </c>
      <c r="AC150" s="32" t="n">
        <f aca="false">AB150-MIN(AB150,MAX(J150+K150-(IF(J150&gt;0,MIN(Inputs!$L$10,J150+K150),0)),0))</f>
        <v>970</v>
      </c>
      <c r="AD150" s="32" t="n">
        <f aca="false">AC150-MIN(AC150,MAX(N150+O150-(IF(N150&gt;0,MIN(Inputs!$L$11,N150+O150),0)),0))</f>
        <v>970</v>
      </c>
      <c r="AE150" s="32" t="n">
        <f aca="false">AD150-MIN(AD150,MAX(R150+S150-(IF(R150&gt;0,MIN(Inputs!$L$12,R150+S150),0)),0))</f>
        <v>970</v>
      </c>
      <c r="AF150" s="32" t="n">
        <f aca="false">AE150-MIN(AE150,MAX(V150+W150-(IF(V150&gt;0,MIN(Inputs!$L$13,V150+W150),0)),0))</f>
        <v>970</v>
      </c>
      <c r="AG150" s="31" t="n">
        <f aca="false">(B150+C150-E150)+(F150+G150-I150)+(J150+K150-M150)+(N150+O150-Q150)+(R150+S150-U150)+(V150+W150-Y150)</f>
        <v>0</v>
      </c>
      <c r="AH150" s="31" t="n">
        <f aca="false">E150+I150+M150+Q150+U150+Y150</f>
        <v>0</v>
      </c>
      <c r="AI150" s="31" t="n">
        <f aca="false">C150+G150+K150+O150+S150+W150</f>
        <v>0</v>
      </c>
    </row>
    <row r="151" customFormat="false" ht="15" hidden="false" customHeight="false" outlineLevel="0" collapsed="false">
      <c r="A151" s="29" t="n">
        <v>147</v>
      </c>
      <c r="B151" s="30" t="n">
        <f aca="false">E150</f>
        <v>0</v>
      </c>
      <c r="C151" s="30" t="n">
        <f aca="false">B151*Inputs!$K$8/12</f>
        <v>0</v>
      </c>
      <c r="D151" s="30" t="n">
        <f aca="false">IF(B151&gt;0,MIN(Inputs!$L$8,B151+C151),0)+MIN(Z151,MAX(B151+C151-(IF(B151&gt;0,MIN(Inputs!$L$8,B151+C151),0)),0))</f>
        <v>0</v>
      </c>
      <c r="E151" s="31" t="n">
        <f aca="false">MAX(B151+C151-D151,0)</f>
        <v>0</v>
      </c>
      <c r="F151" s="30" t="n">
        <f aca="false">I150</f>
        <v>0</v>
      </c>
      <c r="G151" s="30" t="n">
        <f aca="false">F151*Inputs!$K$9/12</f>
        <v>0</v>
      </c>
      <c r="H151" s="30" t="n">
        <f aca="false">IF(F151&gt;0,MIN(Inputs!$L$9,F151+G151),0)+MIN(AA151,MAX(F151+G151-(IF(F151&gt;0,MIN(Inputs!$L$9,F151+G151),0)),0))</f>
        <v>0</v>
      </c>
      <c r="I151" s="31" t="n">
        <f aca="false">MAX(F151+G151-H151,0)</f>
        <v>0</v>
      </c>
      <c r="J151" s="30" t="n">
        <f aca="false">M150</f>
        <v>0</v>
      </c>
      <c r="K151" s="30" t="n">
        <f aca="false">J151*Inputs!$K$10/12</f>
        <v>0</v>
      </c>
      <c r="L151" s="30" t="n">
        <f aca="false">IF(J151&gt;0,MIN(Inputs!$L$10,J151+K151),0)+MIN(AB151,MAX(J151+K151-(IF(J151&gt;0,MIN(Inputs!$L$10,J151+K151),0)),0))</f>
        <v>0</v>
      </c>
      <c r="M151" s="31" t="n">
        <f aca="false">MAX(J151+K151-L151,0)</f>
        <v>0</v>
      </c>
      <c r="N151" s="30" t="n">
        <f aca="false">Q150</f>
        <v>0</v>
      </c>
      <c r="O151" s="30" t="n">
        <f aca="false">N151*Inputs!$K$11/12</f>
        <v>0</v>
      </c>
      <c r="P151" s="30" t="n">
        <f aca="false">IF(N151&gt;0,MIN(Inputs!$L$11,N151+O151),0)+MIN(AC151,MAX(N151+O151-(IF(N151&gt;0,MIN(Inputs!$L$11,N151+O151),0)),0))</f>
        <v>0</v>
      </c>
      <c r="Q151" s="31" t="n">
        <f aca="false">MAX(N151+O151-P151,0)</f>
        <v>0</v>
      </c>
      <c r="R151" s="30" t="n">
        <f aca="false">U150</f>
        <v>0</v>
      </c>
      <c r="S151" s="30" t="n">
        <f aca="false">R151*Inputs!$K$12/12</f>
        <v>0</v>
      </c>
      <c r="T151" s="30" t="n">
        <f aca="false">IF(R151&gt;0,MIN(Inputs!$L$12,R151+S151),0)+MIN(AD151,MAX(R151+S151-(IF(R151&gt;0,MIN(Inputs!$L$12,R151+S151),0)),0))</f>
        <v>0</v>
      </c>
      <c r="U151" s="31" t="n">
        <f aca="false">MAX(R151+S151-T151,0)</f>
        <v>0</v>
      </c>
      <c r="V151" s="30" t="n">
        <f aca="false">Y150</f>
        <v>0</v>
      </c>
      <c r="W151" s="30" t="n">
        <f aca="false">V151*Inputs!$K$13/12</f>
        <v>0</v>
      </c>
      <c r="X151" s="30" t="n">
        <f aca="false">IF(V151&gt;0,MIN(Inputs!$L$13,V151+W151),0)+MIN(AE151,MAX(V151+W151-(IF(V151&gt;0,MIN(Inputs!$L$13,V151+W151),0)),0))</f>
        <v>0</v>
      </c>
      <c r="Y151" s="31" t="n">
        <f aca="false">MAX(V151+W151-X151,0)</f>
        <v>0</v>
      </c>
      <c r="Z151" s="32" t="n">
        <f aca="false">Inputs!$B$4+IF(B151=0,Inputs!$L$8,0)+IF(F151=0,Inputs!$L$9,0)+IF(J151=0,Inputs!$L$10,0)+IF(N151=0,Inputs!$L$11,0)+IF(R151=0,Inputs!$L$12,0)+IF(V151=0,Inputs!$L$13,0)</f>
        <v>970</v>
      </c>
      <c r="AA151" s="32" t="n">
        <f aca="false">Z151-MIN(Z151,MAX(B151+C151-(IF(B151&gt;0,MIN(Inputs!$L$8,B151+C151),0)),0))</f>
        <v>970</v>
      </c>
      <c r="AB151" s="32" t="n">
        <f aca="false">AA151-MIN(AA151,MAX(F151+G151-(IF(F151&gt;0,MIN(Inputs!$L$9,F151+G151),0)),0))</f>
        <v>970</v>
      </c>
      <c r="AC151" s="32" t="n">
        <f aca="false">AB151-MIN(AB151,MAX(J151+K151-(IF(J151&gt;0,MIN(Inputs!$L$10,J151+K151),0)),0))</f>
        <v>970</v>
      </c>
      <c r="AD151" s="32" t="n">
        <f aca="false">AC151-MIN(AC151,MAX(N151+O151-(IF(N151&gt;0,MIN(Inputs!$L$11,N151+O151),0)),0))</f>
        <v>970</v>
      </c>
      <c r="AE151" s="32" t="n">
        <f aca="false">AD151-MIN(AD151,MAX(R151+S151-(IF(R151&gt;0,MIN(Inputs!$L$12,R151+S151),0)),0))</f>
        <v>970</v>
      </c>
      <c r="AF151" s="32" t="n">
        <f aca="false">AE151-MIN(AE151,MAX(V151+W151-(IF(V151&gt;0,MIN(Inputs!$L$13,V151+W151),0)),0))</f>
        <v>970</v>
      </c>
      <c r="AG151" s="31" t="n">
        <f aca="false">(B151+C151-E151)+(F151+G151-I151)+(J151+K151-M151)+(N151+O151-Q151)+(R151+S151-U151)+(V151+W151-Y151)</f>
        <v>0</v>
      </c>
      <c r="AH151" s="31" t="n">
        <f aca="false">E151+I151+M151+Q151+U151+Y151</f>
        <v>0</v>
      </c>
      <c r="AI151" s="31" t="n">
        <f aca="false">C151+G151+K151+O151+S151+W151</f>
        <v>0</v>
      </c>
    </row>
    <row r="152" customFormat="false" ht="15" hidden="false" customHeight="false" outlineLevel="0" collapsed="false">
      <c r="A152" s="29" t="n">
        <v>148</v>
      </c>
      <c r="B152" s="30" t="n">
        <f aca="false">E151</f>
        <v>0</v>
      </c>
      <c r="C152" s="30" t="n">
        <f aca="false">B152*Inputs!$K$8/12</f>
        <v>0</v>
      </c>
      <c r="D152" s="30" t="n">
        <f aca="false">IF(B152&gt;0,MIN(Inputs!$L$8,B152+C152),0)+MIN(Z152,MAX(B152+C152-(IF(B152&gt;0,MIN(Inputs!$L$8,B152+C152),0)),0))</f>
        <v>0</v>
      </c>
      <c r="E152" s="31" t="n">
        <f aca="false">MAX(B152+C152-D152,0)</f>
        <v>0</v>
      </c>
      <c r="F152" s="30" t="n">
        <f aca="false">I151</f>
        <v>0</v>
      </c>
      <c r="G152" s="30" t="n">
        <f aca="false">F152*Inputs!$K$9/12</f>
        <v>0</v>
      </c>
      <c r="H152" s="30" t="n">
        <f aca="false">IF(F152&gt;0,MIN(Inputs!$L$9,F152+G152),0)+MIN(AA152,MAX(F152+G152-(IF(F152&gt;0,MIN(Inputs!$L$9,F152+G152),0)),0))</f>
        <v>0</v>
      </c>
      <c r="I152" s="31" t="n">
        <f aca="false">MAX(F152+G152-H152,0)</f>
        <v>0</v>
      </c>
      <c r="J152" s="30" t="n">
        <f aca="false">M151</f>
        <v>0</v>
      </c>
      <c r="K152" s="30" t="n">
        <f aca="false">J152*Inputs!$K$10/12</f>
        <v>0</v>
      </c>
      <c r="L152" s="30" t="n">
        <f aca="false">IF(J152&gt;0,MIN(Inputs!$L$10,J152+K152),0)+MIN(AB152,MAX(J152+K152-(IF(J152&gt;0,MIN(Inputs!$L$10,J152+K152),0)),0))</f>
        <v>0</v>
      </c>
      <c r="M152" s="31" t="n">
        <f aca="false">MAX(J152+K152-L152,0)</f>
        <v>0</v>
      </c>
      <c r="N152" s="30" t="n">
        <f aca="false">Q151</f>
        <v>0</v>
      </c>
      <c r="O152" s="30" t="n">
        <f aca="false">N152*Inputs!$K$11/12</f>
        <v>0</v>
      </c>
      <c r="P152" s="30" t="n">
        <f aca="false">IF(N152&gt;0,MIN(Inputs!$L$11,N152+O152),0)+MIN(AC152,MAX(N152+O152-(IF(N152&gt;0,MIN(Inputs!$L$11,N152+O152),0)),0))</f>
        <v>0</v>
      </c>
      <c r="Q152" s="31" t="n">
        <f aca="false">MAX(N152+O152-P152,0)</f>
        <v>0</v>
      </c>
      <c r="R152" s="30" t="n">
        <f aca="false">U151</f>
        <v>0</v>
      </c>
      <c r="S152" s="30" t="n">
        <f aca="false">R152*Inputs!$K$12/12</f>
        <v>0</v>
      </c>
      <c r="T152" s="30" t="n">
        <f aca="false">IF(R152&gt;0,MIN(Inputs!$L$12,R152+S152),0)+MIN(AD152,MAX(R152+S152-(IF(R152&gt;0,MIN(Inputs!$L$12,R152+S152),0)),0))</f>
        <v>0</v>
      </c>
      <c r="U152" s="31" t="n">
        <f aca="false">MAX(R152+S152-T152,0)</f>
        <v>0</v>
      </c>
      <c r="V152" s="30" t="n">
        <f aca="false">Y151</f>
        <v>0</v>
      </c>
      <c r="W152" s="30" t="n">
        <f aca="false">V152*Inputs!$K$13/12</f>
        <v>0</v>
      </c>
      <c r="X152" s="30" t="n">
        <f aca="false">IF(V152&gt;0,MIN(Inputs!$L$13,V152+W152),0)+MIN(AE152,MAX(V152+W152-(IF(V152&gt;0,MIN(Inputs!$L$13,V152+W152),0)),0))</f>
        <v>0</v>
      </c>
      <c r="Y152" s="31" t="n">
        <f aca="false">MAX(V152+W152-X152,0)</f>
        <v>0</v>
      </c>
      <c r="Z152" s="32" t="n">
        <f aca="false">Inputs!$B$4+IF(B152=0,Inputs!$L$8,0)+IF(F152=0,Inputs!$L$9,0)+IF(J152=0,Inputs!$L$10,0)+IF(N152=0,Inputs!$L$11,0)+IF(R152=0,Inputs!$L$12,0)+IF(V152=0,Inputs!$L$13,0)</f>
        <v>970</v>
      </c>
      <c r="AA152" s="32" t="n">
        <f aca="false">Z152-MIN(Z152,MAX(B152+C152-(IF(B152&gt;0,MIN(Inputs!$L$8,B152+C152),0)),0))</f>
        <v>970</v>
      </c>
      <c r="AB152" s="32" t="n">
        <f aca="false">AA152-MIN(AA152,MAX(F152+G152-(IF(F152&gt;0,MIN(Inputs!$L$9,F152+G152),0)),0))</f>
        <v>970</v>
      </c>
      <c r="AC152" s="32" t="n">
        <f aca="false">AB152-MIN(AB152,MAX(J152+K152-(IF(J152&gt;0,MIN(Inputs!$L$10,J152+K152),0)),0))</f>
        <v>970</v>
      </c>
      <c r="AD152" s="32" t="n">
        <f aca="false">AC152-MIN(AC152,MAX(N152+O152-(IF(N152&gt;0,MIN(Inputs!$L$11,N152+O152),0)),0))</f>
        <v>970</v>
      </c>
      <c r="AE152" s="32" t="n">
        <f aca="false">AD152-MIN(AD152,MAX(R152+S152-(IF(R152&gt;0,MIN(Inputs!$L$12,R152+S152),0)),0))</f>
        <v>970</v>
      </c>
      <c r="AF152" s="32" t="n">
        <f aca="false">AE152-MIN(AE152,MAX(V152+W152-(IF(V152&gt;0,MIN(Inputs!$L$13,V152+W152),0)),0))</f>
        <v>970</v>
      </c>
      <c r="AG152" s="31" t="n">
        <f aca="false">(B152+C152-E152)+(F152+G152-I152)+(J152+K152-M152)+(N152+O152-Q152)+(R152+S152-U152)+(V152+W152-Y152)</f>
        <v>0</v>
      </c>
      <c r="AH152" s="31" t="n">
        <f aca="false">E152+I152+M152+Q152+U152+Y152</f>
        <v>0</v>
      </c>
      <c r="AI152" s="31" t="n">
        <f aca="false">C152+G152+K152+O152+S152+W152</f>
        <v>0</v>
      </c>
    </row>
    <row r="153" customFormat="false" ht="15" hidden="false" customHeight="false" outlineLevel="0" collapsed="false">
      <c r="A153" s="29" t="n">
        <v>149</v>
      </c>
      <c r="B153" s="30" t="n">
        <f aca="false">E152</f>
        <v>0</v>
      </c>
      <c r="C153" s="30" t="n">
        <f aca="false">B153*Inputs!$K$8/12</f>
        <v>0</v>
      </c>
      <c r="D153" s="30" t="n">
        <f aca="false">IF(B153&gt;0,MIN(Inputs!$L$8,B153+C153),0)+MIN(Z153,MAX(B153+C153-(IF(B153&gt;0,MIN(Inputs!$L$8,B153+C153),0)),0))</f>
        <v>0</v>
      </c>
      <c r="E153" s="31" t="n">
        <f aca="false">MAX(B153+C153-D153,0)</f>
        <v>0</v>
      </c>
      <c r="F153" s="30" t="n">
        <f aca="false">I152</f>
        <v>0</v>
      </c>
      <c r="G153" s="30" t="n">
        <f aca="false">F153*Inputs!$K$9/12</f>
        <v>0</v>
      </c>
      <c r="H153" s="30" t="n">
        <f aca="false">IF(F153&gt;0,MIN(Inputs!$L$9,F153+G153),0)+MIN(AA153,MAX(F153+G153-(IF(F153&gt;0,MIN(Inputs!$L$9,F153+G153),0)),0))</f>
        <v>0</v>
      </c>
      <c r="I153" s="31" t="n">
        <f aca="false">MAX(F153+G153-H153,0)</f>
        <v>0</v>
      </c>
      <c r="J153" s="30" t="n">
        <f aca="false">M152</f>
        <v>0</v>
      </c>
      <c r="K153" s="30" t="n">
        <f aca="false">J153*Inputs!$K$10/12</f>
        <v>0</v>
      </c>
      <c r="L153" s="30" t="n">
        <f aca="false">IF(J153&gt;0,MIN(Inputs!$L$10,J153+K153),0)+MIN(AB153,MAX(J153+K153-(IF(J153&gt;0,MIN(Inputs!$L$10,J153+K153),0)),0))</f>
        <v>0</v>
      </c>
      <c r="M153" s="31" t="n">
        <f aca="false">MAX(J153+K153-L153,0)</f>
        <v>0</v>
      </c>
      <c r="N153" s="30" t="n">
        <f aca="false">Q152</f>
        <v>0</v>
      </c>
      <c r="O153" s="30" t="n">
        <f aca="false">N153*Inputs!$K$11/12</f>
        <v>0</v>
      </c>
      <c r="P153" s="30" t="n">
        <f aca="false">IF(N153&gt;0,MIN(Inputs!$L$11,N153+O153),0)+MIN(AC153,MAX(N153+O153-(IF(N153&gt;0,MIN(Inputs!$L$11,N153+O153),0)),0))</f>
        <v>0</v>
      </c>
      <c r="Q153" s="31" t="n">
        <f aca="false">MAX(N153+O153-P153,0)</f>
        <v>0</v>
      </c>
      <c r="R153" s="30" t="n">
        <f aca="false">U152</f>
        <v>0</v>
      </c>
      <c r="S153" s="30" t="n">
        <f aca="false">R153*Inputs!$K$12/12</f>
        <v>0</v>
      </c>
      <c r="T153" s="30" t="n">
        <f aca="false">IF(R153&gt;0,MIN(Inputs!$L$12,R153+S153),0)+MIN(AD153,MAX(R153+S153-(IF(R153&gt;0,MIN(Inputs!$L$12,R153+S153),0)),0))</f>
        <v>0</v>
      </c>
      <c r="U153" s="31" t="n">
        <f aca="false">MAX(R153+S153-T153,0)</f>
        <v>0</v>
      </c>
      <c r="V153" s="30" t="n">
        <f aca="false">Y152</f>
        <v>0</v>
      </c>
      <c r="W153" s="30" t="n">
        <f aca="false">V153*Inputs!$K$13/12</f>
        <v>0</v>
      </c>
      <c r="X153" s="30" t="n">
        <f aca="false">IF(V153&gt;0,MIN(Inputs!$L$13,V153+W153),0)+MIN(AE153,MAX(V153+W153-(IF(V153&gt;0,MIN(Inputs!$L$13,V153+W153),0)),0))</f>
        <v>0</v>
      </c>
      <c r="Y153" s="31" t="n">
        <f aca="false">MAX(V153+W153-X153,0)</f>
        <v>0</v>
      </c>
      <c r="Z153" s="32" t="n">
        <f aca="false">Inputs!$B$4+IF(B153=0,Inputs!$L$8,0)+IF(F153=0,Inputs!$L$9,0)+IF(J153=0,Inputs!$L$10,0)+IF(N153=0,Inputs!$L$11,0)+IF(R153=0,Inputs!$L$12,0)+IF(V153=0,Inputs!$L$13,0)</f>
        <v>970</v>
      </c>
      <c r="AA153" s="32" t="n">
        <f aca="false">Z153-MIN(Z153,MAX(B153+C153-(IF(B153&gt;0,MIN(Inputs!$L$8,B153+C153),0)),0))</f>
        <v>970</v>
      </c>
      <c r="AB153" s="32" t="n">
        <f aca="false">AA153-MIN(AA153,MAX(F153+G153-(IF(F153&gt;0,MIN(Inputs!$L$9,F153+G153),0)),0))</f>
        <v>970</v>
      </c>
      <c r="AC153" s="32" t="n">
        <f aca="false">AB153-MIN(AB153,MAX(J153+K153-(IF(J153&gt;0,MIN(Inputs!$L$10,J153+K153),0)),0))</f>
        <v>970</v>
      </c>
      <c r="AD153" s="32" t="n">
        <f aca="false">AC153-MIN(AC153,MAX(N153+O153-(IF(N153&gt;0,MIN(Inputs!$L$11,N153+O153),0)),0))</f>
        <v>970</v>
      </c>
      <c r="AE153" s="32" t="n">
        <f aca="false">AD153-MIN(AD153,MAX(R153+S153-(IF(R153&gt;0,MIN(Inputs!$L$12,R153+S153),0)),0))</f>
        <v>970</v>
      </c>
      <c r="AF153" s="32" t="n">
        <f aca="false">AE153-MIN(AE153,MAX(V153+W153-(IF(V153&gt;0,MIN(Inputs!$L$13,V153+W153),0)),0))</f>
        <v>970</v>
      </c>
      <c r="AG153" s="31" t="n">
        <f aca="false">(B153+C153-E153)+(F153+G153-I153)+(J153+K153-M153)+(N153+O153-Q153)+(R153+S153-U153)+(V153+W153-Y153)</f>
        <v>0</v>
      </c>
      <c r="AH153" s="31" t="n">
        <f aca="false">E153+I153+M153+Q153+U153+Y153</f>
        <v>0</v>
      </c>
      <c r="AI153" s="31" t="n">
        <f aca="false">C153+G153+K153+O153+S153+W153</f>
        <v>0</v>
      </c>
    </row>
    <row r="154" customFormat="false" ht="15" hidden="false" customHeight="false" outlineLevel="0" collapsed="false">
      <c r="A154" s="29" t="n">
        <v>150</v>
      </c>
      <c r="B154" s="30" t="n">
        <f aca="false">E153</f>
        <v>0</v>
      </c>
      <c r="C154" s="30" t="n">
        <f aca="false">B154*Inputs!$K$8/12</f>
        <v>0</v>
      </c>
      <c r="D154" s="30" t="n">
        <f aca="false">IF(B154&gt;0,MIN(Inputs!$L$8,B154+C154),0)+MIN(Z154,MAX(B154+C154-(IF(B154&gt;0,MIN(Inputs!$L$8,B154+C154),0)),0))</f>
        <v>0</v>
      </c>
      <c r="E154" s="31" t="n">
        <f aca="false">MAX(B154+C154-D154,0)</f>
        <v>0</v>
      </c>
      <c r="F154" s="30" t="n">
        <f aca="false">I153</f>
        <v>0</v>
      </c>
      <c r="G154" s="30" t="n">
        <f aca="false">F154*Inputs!$K$9/12</f>
        <v>0</v>
      </c>
      <c r="H154" s="30" t="n">
        <f aca="false">IF(F154&gt;0,MIN(Inputs!$L$9,F154+G154),0)+MIN(AA154,MAX(F154+G154-(IF(F154&gt;0,MIN(Inputs!$L$9,F154+G154),0)),0))</f>
        <v>0</v>
      </c>
      <c r="I154" s="31" t="n">
        <f aca="false">MAX(F154+G154-H154,0)</f>
        <v>0</v>
      </c>
      <c r="J154" s="30" t="n">
        <f aca="false">M153</f>
        <v>0</v>
      </c>
      <c r="K154" s="30" t="n">
        <f aca="false">J154*Inputs!$K$10/12</f>
        <v>0</v>
      </c>
      <c r="L154" s="30" t="n">
        <f aca="false">IF(J154&gt;0,MIN(Inputs!$L$10,J154+K154),0)+MIN(AB154,MAX(J154+K154-(IF(J154&gt;0,MIN(Inputs!$L$10,J154+K154),0)),0))</f>
        <v>0</v>
      </c>
      <c r="M154" s="31" t="n">
        <f aca="false">MAX(J154+K154-L154,0)</f>
        <v>0</v>
      </c>
      <c r="N154" s="30" t="n">
        <f aca="false">Q153</f>
        <v>0</v>
      </c>
      <c r="O154" s="30" t="n">
        <f aca="false">N154*Inputs!$K$11/12</f>
        <v>0</v>
      </c>
      <c r="P154" s="30" t="n">
        <f aca="false">IF(N154&gt;0,MIN(Inputs!$L$11,N154+O154),0)+MIN(AC154,MAX(N154+O154-(IF(N154&gt;0,MIN(Inputs!$L$11,N154+O154),0)),0))</f>
        <v>0</v>
      </c>
      <c r="Q154" s="31" t="n">
        <f aca="false">MAX(N154+O154-P154,0)</f>
        <v>0</v>
      </c>
      <c r="R154" s="30" t="n">
        <f aca="false">U153</f>
        <v>0</v>
      </c>
      <c r="S154" s="30" t="n">
        <f aca="false">R154*Inputs!$K$12/12</f>
        <v>0</v>
      </c>
      <c r="T154" s="30" t="n">
        <f aca="false">IF(R154&gt;0,MIN(Inputs!$L$12,R154+S154),0)+MIN(AD154,MAX(R154+S154-(IF(R154&gt;0,MIN(Inputs!$L$12,R154+S154),0)),0))</f>
        <v>0</v>
      </c>
      <c r="U154" s="31" t="n">
        <f aca="false">MAX(R154+S154-T154,0)</f>
        <v>0</v>
      </c>
      <c r="V154" s="30" t="n">
        <f aca="false">Y153</f>
        <v>0</v>
      </c>
      <c r="W154" s="30" t="n">
        <f aca="false">V154*Inputs!$K$13/12</f>
        <v>0</v>
      </c>
      <c r="X154" s="30" t="n">
        <f aca="false">IF(V154&gt;0,MIN(Inputs!$L$13,V154+W154),0)+MIN(AE154,MAX(V154+W154-(IF(V154&gt;0,MIN(Inputs!$L$13,V154+W154),0)),0))</f>
        <v>0</v>
      </c>
      <c r="Y154" s="31" t="n">
        <f aca="false">MAX(V154+W154-X154,0)</f>
        <v>0</v>
      </c>
      <c r="Z154" s="32" t="n">
        <f aca="false">Inputs!$B$4+IF(B154=0,Inputs!$L$8,0)+IF(F154=0,Inputs!$L$9,0)+IF(J154=0,Inputs!$L$10,0)+IF(N154=0,Inputs!$L$11,0)+IF(R154=0,Inputs!$L$12,0)+IF(V154=0,Inputs!$L$13,0)</f>
        <v>970</v>
      </c>
      <c r="AA154" s="32" t="n">
        <f aca="false">Z154-MIN(Z154,MAX(B154+C154-(IF(B154&gt;0,MIN(Inputs!$L$8,B154+C154),0)),0))</f>
        <v>970</v>
      </c>
      <c r="AB154" s="32" t="n">
        <f aca="false">AA154-MIN(AA154,MAX(F154+G154-(IF(F154&gt;0,MIN(Inputs!$L$9,F154+G154),0)),0))</f>
        <v>970</v>
      </c>
      <c r="AC154" s="32" t="n">
        <f aca="false">AB154-MIN(AB154,MAX(J154+K154-(IF(J154&gt;0,MIN(Inputs!$L$10,J154+K154),0)),0))</f>
        <v>970</v>
      </c>
      <c r="AD154" s="32" t="n">
        <f aca="false">AC154-MIN(AC154,MAX(N154+O154-(IF(N154&gt;0,MIN(Inputs!$L$11,N154+O154),0)),0))</f>
        <v>970</v>
      </c>
      <c r="AE154" s="32" t="n">
        <f aca="false">AD154-MIN(AD154,MAX(R154+S154-(IF(R154&gt;0,MIN(Inputs!$L$12,R154+S154),0)),0))</f>
        <v>970</v>
      </c>
      <c r="AF154" s="32" t="n">
        <f aca="false">AE154-MIN(AE154,MAX(V154+W154-(IF(V154&gt;0,MIN(Inputs!$L$13,V154+W154),0)),0))</f>
        <v>970</v>
      </c>
      <c r="AG154" s="31" t="n">
        <f aca="false">(B154+C154-E154)+(F154+G154-I154)+(J154+K154-M154)+(N154+O154-Q154)+(R154+S154-U154)+(V154+W154-Y154)</f>
        <v>0</v>
      </c>
      <c r="AH154" s="31" t="n">
        <f aca="false">E154+I154+M154+Q154+U154+Y154</f>
        <v>0</v>
      </c>
      <c r="AI154" s="31" t="n">
        <f aca="false">C154+G154+K154+O154+S154+W154</f>
        <v>0</v>
      </c>
    </row>
    <row r="155" customFormat="false" ht="15" hidden="false" customHeight="false" outlineLevel="0" collapsed="false">
      <c r="A155" s="29" t="n">
        <v>151</v>
      </c>
      <c r="B155" s="30" t="n">
        <f aca="false">E154</f>
        <v>0</v>
      </c>
      <c r="C155" s="30" t="n">
        <f aca="false">B155*Inputs!$K$8/12</f>
        <v>0</v>
      </c>
      <c r="D155" s="30" t="n">
        <f aca="false">IF(B155&gt;0,MIN(Inputs!$L$8,B155+C155),0)+MIN(Z155,MAX(B155+C155-(IF(B155&gt;0,MIN(Inputs!$L$8,B155+C155),0)),0))</f>
        <v>0</v>
      </c>
      <c r="E155" s="31" t="n">
        <f aca="false">MAX(B155+C155-D155,0)</f>
        <v>0</v>
      </c>
      <c r="F155" s="30" t="n">
        <f aca="false">I154</f>
        <v>0</v>
      </c>
      <c r="G155" s="30" t="n">
        <f aca="false">F155*Inputs!$K$9/12</f>
        <v>0</v>
      </c>
      <c r="H155" s="30" t="n">
        <f aca="false">IF(F155&gt;0,MIN(Inputs!$L$9,F155+G155),0)+MIN(AA155,MAX(F155+G155-(IF(F155&gt;0,MIN(Inputs!$L$9,F155+G155),0)),0))</f>
        <v>0</v>
      </c>
      <c r="I155" s="31" t="n">
        <f aca="false">MAX(F155+G155-H155,0)</f>
        <v>0</v>
      </c>
      <c r="J155" s="30" t="n">
        <f aca="false">M154</f>
        <v>0</v>
      </c>
      <c r="K155" s="30" t="n">
        <f aca="false">J155*Inputs!$K$10/12</f>
        <v>0</v>
      </c>
      <c r="L155" s="30" t="n">
        <f aca="false">IF(J155&gt;0,MIN(Inputs!$L$10,J155+K155),0)+MIN(AB155,MAX(J155+K155-(IF(J155&gt;0,MIN(Inputs!$L$10,J155+K155),0)),0))</f>
        <v>0</v>
      </c>
      <c r="M155" s="31" t="n">
        <f aca="false">MAX(J155+K155-L155,0)</f>
        <v>0</v>
      </c>
      <c r="N155" s="30" t="n">
        <f aca="false">Q154</f>
        <v>0</v>
      </c>
      <c r="O155" s="30" t="n">
        <f aca="false">N155*Inputs!$K$11/12</f>
        <v>0</v>
      </c>
      <c r="P155" s="30" t="n">
        <f aca="false">IF(N155&gt;0,MIN(Inputs!$L$11,N155+O155),0)+MIN(AC155,MAX(N155+O155-(IF(N155&gt;0,MIN(Inputs!$L$11,N155+O155),0)),0))</f>
        <v>0</v>
      </c>
      <c r="Q155" s="31" t="n">
        <f aca="false">MAX(N155+O155-P155,0)</f>
        <v>0</v>
      </c>
      <c r="R155" s="30" t="n">
        <f aca="false">U154</f>
        <v>0</v>
      </c>
      <c r="S155" s="30" t="n">
        <f aca="false">R155*Inputs!$K$12/12</f>
        <v>0</v>
      </c>
      <c r="T155" s="30" t="n">
        <f aca="false">IF(R155&gt;0,MIN(Inputs!$L$12,R155+S155),0)+MIN(AD155,MAX(R155+S155-(IF(R155&gt;0,MIN(Inputs!$L$12,R155+S155),0)),0))</f>
        <v>0</v>
      </c>
      <c r="U155" s="31" t="n">
        <f aca="false">MAX(R155+S155-T155,0)</f>
        <v>0</v>
      </c>
      <c r="V155" s="30" t="n">
        <f aca="false">Y154</f>
        <v>0</v>
      </c>
      <c r="W155" s="30" t="n">
        <f aca="false">V155*Inputs!$K$13/12</f>
        <v>0</v>
      </c>
      <c r="X155" s="30" t="n">
        <f aca="false">IF(V155&gt;0,MIN(Inputs!$L$13,V155+W155),0)+MIN(AE155,MAX(V155+W155-(IF(V155&gt;0,MIN(Inputs!$L$13,V155+W155),0)),0))</f>
        <v>0</v>
      </c>
      <c r="Y155" s="31" t="n">
        <f aca="false">MAX(V155+W155-X155,0)</f>
        <v>0</v>
      </c>
      <c r="Z155" s="32" t="n">
        <f aca="false">Inputs!$B$4+IF(B155=0,Inputs!$L$8,0)+IF(F155=0,Inputs!$L$9,0)+IF(J155=0,Inputs!$L$10,0)+IF(N155=0,Inputs!$L$11,0)+IF(R155=0,Inputs!$L$12,0)+IF(V155=0,Inputs!$L$13,0)</f>
        <v>970</v>
      </c>
      <c r="AA155" s="32" t="n">
        <f aca="false">Z155-MIN(Z155,MAX(B155+C155-(IF(B155&gt;0,MIN(Inputs!$L$8,B155+C155),0)),0))</f>
        <v>970</v>
      </c>
      <c r="AB155" s="32" t="n">
        <f aca="false">AA155-MIN(AA155,MAX(F155+G155-(IF(F155&gt;0,MIN(Inputs!$L$9,F155+G155),0)),0))</f>
        <v>970</v>
      </c>
      <c r="AC155" s="32" t="n">
        <f aca="false">AB155-MIN(AB155,MAX(J155+K155-(IF(J155&gt;0,MIN(Inputs!$L$10,J155+K155),0)),0))</f>
        <v>970</v>
      </c>
      <c r="AD155" s="32" t="n">
        <f aca="false">AC155-MIN(AC155,MAX(N155+O155-(IF(N155&gt;0,MIN(Inputs!$L$11,N155+O155),0)),0))</f>
        <v>970</v>
      </c>
      <c r="AE155" s="32" t="n">
        <f aca="false">AD155-MIN(AD155,MAX(R155+S155-(IF(R155&gt;0,MIN(Inputs!$L$12,R155+S155),0)),0))</f>
        <v>970</v>
      </c>
      <c r="AF155" s="32" t="n">
        <f aca="false">AE155-MIN(AE155,MAX(V155+W155-(IF(V155&gt;0,MIN(Inputs!$L$13,V155+W155),0)),0))</f>
        <v>970</v>
      </c>
      <c r="AG155" s="31" t="n">
        <f aca="false">(B155+C155-E155)+(F155+G155-I155)+(J155+K155-M155)+(N155+O155-Q155)+(R155+S155-U155)+(V155+W155-Y155)</f>
        <v>0</v>
      </c>
      <c r="AH155" s="31" t="n">
        <f aca="false">E155+I155+M155+Q155+U155+Y155</f>
        <v>0</v>
      </c>
      <c r="AI155" s="31" t="n">
        <f aca="false">C155+G155+K155+O155+S155+W155</f>
        <v>0</v>
      </c>
    </row>
    <row r="156" customFormat="false" ht="15" hidden="false" customHeight="false" outlineLevel="0" collapsed="false">
      <c r="A156" s="29" t="n">
        <v>152</v>
      </c>
      <c r="B156" s="30" t="n">
        <f aca="false">E155</f>
        <v>0</v>
      </c>
      <c r="C156" s="30" t="n">
        <f aca="false">B156*Inputs!$K$8/12</f>
        <v>0</v>
      </c>
      <c r="D156" s="30" t="n">
        <f aca="false">IF(B156&gt;0,MIN(Inputs!$L$8,B156+C156),0)+MIN(Z156,MAX(B156+C156-(IF(B156&gt;0,MIN(Inputs!$L$8,B156+C156),0)),0))</f>
        <v>0</v>
      </c>
      <c r="E156" s="31" t="n">
        <f aca="false">MAX(B156+C156-D156,0)</f>
        <v>0</v>
      </c>
      <c r="F156" s="30" t="n">
        <f aca="false">I155</f>
        <v>0</v>
      </c>
      <c r="G156" s="30" t="n">
        <f aca="false">F156*Inputs!$K$9/12</f>
        <v>0</v>
      </c>
      <c r="H156" s="30" t="n">
        <f aca="false">IF(F156&gt;0,MIN(Inputs!$L$9,F156+G156),0)+MIN(AA156,MAX(F156+G156-(IF(F156&gt;0,MIN(Inputs!$L$9,F156+G156),0)),0))</f>
        <v>0</v>
      </c>
      <c r="I156" s="31" t="n">
        <f aca="false">MAX(F156+G156-H156,0)</f>
        <v>0</v>
      </c>
      <c r="J156" s="30" t="n">
        <f aca="false">M155</f>
        <v>0</v>
      </c>
      <c r="K156" s="30" t="n">
        <f aca="false">J156*Inputs!$K$10/12</f>
        <v>0</v>
      </c>
      <c r="L156" s="30" t="n">
        <f aca="false">IF(J156&gt;0,MIN(Inputs!$L$10,J156+K156),0)+MIN(AB156,MAX(J156+K156-(IF(J156&gt;0,MIN(Inputs!$L$10,J156+K156),0)),0))</f>
        <v>0</v>
      </c>
      <c r="M156" s="31" t="n">
        <f aca="false">MAX(J156+K156-L156,0)</f>
        <v>0</v>
      </c>
      <c r="N156" s="30" t="n">
        <f aca="false">Q155</f>
        <v>0</v>
      </c>
      <c r="O156" s="30" t="n">
        <f aca="false">N156*Inputs!$K$11/12</f>
        <v>0</v>
      </c>
      <c r="P156" s="30" t="n">
        <f aca="false">IF(N156&gt;0,MIN(Inputs!$L$11,N156+O156),0)+MIN(AC156,MAX(N156+O156-(IF(N156&gt;0,MIN(Inputs!$L$11,N156+O156),0)),0))</f>
        <v>0</v>
      </c>
      <c r="Q156" s="31" t="n">
        <f aca="false">MAX(N156+O156-P156,0)</f>
        <v>0</v>
      </c>
      <c r="R156" s="30" t="n">
        <f aca="false">U155</f>
        <v>0</v>
      </c>
      <c r="S156" s="30" t="n">
        <f aca="false">R156*Inputs!$K$12/12</f>
        <v>0</v>
      </c>
      <c r="T156" s="30" t="n">
        <f aca="false">IF(R156&gt;0,MIN(Inputs!$L$12,R156+S156),0)+MIN(AD156,MAX(R156+S156-(IF(R156&gt;0,MIN(Inputs!$L$12,R156+S156),0)),0))</f>
        <v>0</v>
      </c>
      <c r="U156" s="31" t="n">
        <f aca="false">MAX(R156+S156-T156,0)</f>
        <v>0</v>
      </c>
      <c r="V156" s="30" t="n">
        <f aca="false">Y155</f>
        <v>0</v>
      </c>
      <c r="W156" s="30" t="n">
        <f aca="false">V156*Inputs!$K$13/12</f>
        <v>0</v>
      </c>
      <c r="X156" s="30" t="n">
        <f aca="false">IF(V156&gt;0,MIN(Inputs!$L$13,V156+W156),0)+MIN(AE156,MAX(V156+W156-(IF(V156&gt;0,MIN(Inputs!$L$13,V156+W156),0)),0))</f>
        <v>0</v>
      </c>
      <c r="Y156" s="31" t="n">
        <f aca="false">MAX(V156+W156-X156,0)</f>
        <v>0</v>
      </c>
      <c r="Z156" s="32" t="n">
        <f aca="false">Inputs!$B$4+IF(B156=0,Inputs!$L$8,0)+IF(F156=0,Inputs!$L$9,0)+IF(J156=0,Inputs!$L$10,0)+IF(N156=0,Inputs!$L$11,0)+IF(R156=0,Inputs!$L$12,0)+IF(V156=0,Inputs!$L$13,0)</f>
        <v>970</v>
      </c>
      <c r="AA156" s="32" t="n">
        <f aca="false">Z156-MIN(Z156,MAX(B156+C156-(IF(B156&gt;0,MIN(Inputs!$L$8,B156+C156),0)),0))</f>
        <v>970</v>
      </c>
      <c r="AB156" s="32" t="n">
        <f aca="false">AA156-MIN(AA156,MAX(F156+G156-(IF(F156&gt;0,MIN(Inputs!$L$9,F156+G156),0)),0))</f>
        <v>970</v>
      </c>
      <c r="AC156" s="32" t="n">
        <f aca="false">AB156-MIN(AB156,MAX(J156+K156-(IF(J156&gt;0,MIN(Inputs!$L$10,J156+K156),0)),0))</f>
        <v>970</v>
      </c>
      <c r="AD156" s="32" t="n">
        <f aca="false">AC156-MIN(AC156,MAX(N156+O156-(IF(N156&gt;0,MIN(Inputs!$L$11,N156+O156),0)),0))</f>
        <v>970</v>
      </c>
      <c r="AE156" s="32" t="n">
        <f aca="false">AD156-MIN(AD156,MAX(R156+S156-(IF(R156&gt;0,MIN(Inputs!$L$12,R156+S156),0)),0))</f>
        <v>970</v>
      </c>
      <c r="AF156" s="32" t="n">
        <f aca="false">AE156-MIN(AE156,MAX(V156+W156-(IF(V156&gt;0,MIN(Inputs!$L$13,V156+W156),0)),0))</f>
        <v>970</v>
      </c>
      <c r="AG156" s="31" t="n">
        <f aca="false">(B156+C156-E156)+(F156+G156-I156)+(J156+K156-M156)+(N156+O156-Q156)+(R156+S156-U156)+(V156+W156-Y156)</f>
        <v>0</v>
      </c>
      <c r="AH156" s="31" t="n">
        <f aca="false">E156+I156+M156+Q156+U156+Y156</f>
        <v>0</v>
      </c>
      <c r="AI156" s="31" t="n">
        <f aca="false">C156+G156+K156+O156+S156+W156</f>
        <v>0</v>
      </c>
    </row>
    <row r="157" customFormat="false" ht="15" hidden="false" customHeight="false" outlineLevel="0" collapsed="false">
      <c r="A157" s="29" t="n">
        <v>153</v>
      </c>
      <c r="B157" s="30" t="n">
        <f aca="false">E156</f>
        <v>0</v>
      </c>
      <c r="C157" s="30" t="n">
        <f aca="false">B157*Inputs!$K$8/12</f>
        <v>0</v>
      </c>
      <c r="D157" s="30" t="n">
        <f aca="false">IF(B157&gt;0,MIN(Inputs!$L$8,B157+C157),0)+MIN(Z157,MAX(B157+C157-(IF(B157&gt;0,MIN(Inputs!$L$8,B157+C157),0)),0))</f>
        <v>0</v>
      </c>
      <c r="E157" s="31" t="n">
        <f aca="false">MAX(B157+C157-D157,0)</f>
        <v>0</v>
      </c>
      <c r="F157" s="30" t="n">
        <f aca="false">I156</f>
        <v>0</v>
      </c>
      <c r="G157" s="30" t="n">
        <f aca="false">F157*Inputs!$K$9/12</f>
        <v>0</v>
      </c>
      <c r="H157" s="30" t="n">
        <f aca="false">IF(F157&gt;0,MIN(Inputs!$L$9,F157+G157),0)+MIN(AA157,MAX(F157+G157-(IF(F157&gt;0,MIN(Inputs!$L$9,F157+G157),0)),0))</f>
        <v>0</v>
      </c>
      <c r="I157" s="31" t="n">
        <f aca="false">MAX(F157+G157-H157,0)</f>
        <v>0</v>
      </c>
      <c r="J157" s="30" t="n">
        <f aca="false">M156</f>
        <v>0</v>
      </c>
      <c r="K157" s="30" t="n">
        <f aca="false">J157*Inputs!$K$10/12</f>
        <v>0</v>
      </c>
      <c r="L157" s="30" t="n">
        <f aca="false">IF(J157&gt;0,MIN(Inputs!$L$10,J157+K157),0)+MIN(AB157,MAX(J157+K157-(IF(J157&gt;0,MIN(Inputs!$L$10,J157+K157),0)),0))</f>
        <v>0</v>
      </c>
      <c r="M157" s="31" t="n">
        <f aca="false">MAX(J157+K157-L157,0)</f>
        <v>0</v>
      </c>
      <c r="N157" s="30" t="n">
        <f aca="false">Q156</f>
        <v>0</v>
      </c>
      <c r="O157" s="30" t="n">
        <f aca="false">N157*Inputs!$K$11/12</f>
        <v>0</v>
      </c>
      <c r="P157" s="30" t="n">
        <f aca="false">IF(N157&gt;0,MIN(Inputs!$L$11,N157+O157),0)+MIN(AC157,MAX(N157+O157-(IF(N157&gt;0,MIN(Inputs!$L$11,N157+O157),0)),0))</f>
        <v>0</v>
      </c>
      <c r="Q157" s="31" t="n">
        <f aca="false">MAX(N157+O157-P157,0)</f>
        <v>0</v>
      </c>
      <c r="R157" s="30" t="n">
        <f aca="false">U156</f>
        <v>0</v>
      </c>
      <c r="S157" s="30" t="n">
        <f aca="false">R157*Inputs!$K$12/12</f>
        <v>0</v>
      </c>
      <c r="T157" s="30" t="n">
        <f aca="false">IF(R157&gt;0,MIN(Inputs!$L$12,R157+S157),0)+MIN(AD157,MAX(R157+S157-(IF(R157&gt;0,MIN(Inputs!$L$12,R157+S157),0)),0))</f>
        <v>0</v>
      </c>
      <c r="U157" s="31" t="n">
        <f aca="false">MAX(R157+S157-T157,0)</f>
        <v>0</v>
      </c>
      <c r="V157" s="30" t="n">
        <f aca="false">Y156</f>
        <v>0</v>
      </c>
      <c r="W157" s="30" t="n">
        <f aca="false">V157*Inputs!$K$13/12</f>
        <v>0</v>
      </c>
      <c r="X157" s="30" t="n">
        <f aca="false">IF(V157&gt;0,MIN(Inputs!$L$13,V157+W157),0)+MIN(AE157,MAX(V157+W157-(IF(V157&gt;0,MIN(Inputs!$L$13,V157+W157),0)),0))</f>
        <v>0</v>
      </c>
      <c r="Y157" s="31" t="n">
        <f aca="false">MAX(V157+W157-X157,0)</f>
        <v>0</v>
      </c>
      <c r="Z157" s="32" t="n">
        <f aca="false">Inputs!$B$4+IF(B157=0,Inputs!$L$8,0)+IF(F157=0,Inputs!$L$9,0)+IF(J157=0,Inputs!$L$10,0)+IF(N157=0,Inputs!$L$11,0)+IF(R157=0,Inputs!$L$12,0)+IF(V157=0,Inputs!$L$13,0)</f>
        <v>970</v>
      </c>
      <c r="AA157" s="32" t="n">
        <f aca="false">Z157-MIN(Z157,MAX(B157+C157-(IF(B157&gt;0,MIN(Inputs!$L$8,B157+C157),0)),0))</f>
        <v>970</v>
      </c>
      <c r="AB157" s="32" t="n">
        <f aca="false">AA157-MIN(AA157,MAX(F157+G157-(IF(F157&gt;0,MIN(Inputs!$L$9,F157+G157),0)),0))</f>
        <v>970</v>
      </c>
      <c r="AC157" s="32" t="n">
        <f aca="false">AB157-MIN(AB157,MAX(J157+K157-(IF(J157&gt;0,MIN(Inputs!$L$10,J157+K157),0)),0))</f>
        <v>970</v>
      </c>
      <c r="AD157" s="32" t="n">
        <f aca="false">AC157-MIN(AC157,MAX(N157+O157-(IF(N157&gt;0,MIN(Inputs!$L$11,N157+O157),0)),0))</f>
        <v>970</v>
      </c>
      <c r="AE157" s="32" t="n">
        <f aca="false">AD157-MIN(AD157,MAX(R157+S157-(IF(R157&gt;0,MIN(Inputs!$L$12,R157+S157),0)),0))</f>
        <v>970</v>
      </c>
      <c r="AF157" s="32" t="n">
        <f aca="false">AE157-MIN(AE157,MAX(V157+W157-(IF(V157&gt;0,MIN(Inputs!$L$13,V157+W157),0)),0))</f>
        <v>970</v>
      </c>
      <c r="AG157" s="31" t="n">
        <f aca="false">(B157+C157-E157)+(F157+G157-I157)+(J157+K157-M157)+(N157+O157-Q157)+(R157+S157-U157)+(V157+W157-Y157)</f>
        <v>0</v>
      </c>
      <c r="AH157" s="31" t="n">
        <f aca="false">E157+I157+M157+Q157+U157+Y157</f>
        <v>0</v>
      </c>
      <c r="AI157" s="31" t="n">
        <f aca="false">C157+G157+K157+O157+S157+W157</f>
        <v>0</v>
      </c>
    </row>
    <row r="158" customFormat="false" ht="15" hidden="false" customHeight="false" outlineLevel="0" collapsed="false">
      <c r="A158" s="29" t="n">
        <v>154</v>
      </c>
      <c r="B158" s="30" t="n">
        <f aca="false">E157</f>
        <v>0</v>
      </c>
      <c r="C158" s="30" t="n">
        <f aca="false">B158*Inputs!$K$8/12</f>
        <v>0</v>
      </c>
      <c r="D158" s="30" t="n">
        <f aca="false">IF(B158&gt;0,MIN(Inputs!$L$8,B158+C158),0)+MIN(Z158,MAX(B158+C158-(IF(B158&gt;0,MIN(Inputs!$L$8,B158+C158),0)),0))</f>
        <v>0</v>
      </c>
      <c r="E158" s="31" t="n">
        <f aca="false">MAX(B158+C158-D158,0)</f>
        <v>0</v>
      </c>
      <c r="F158" s="30" t="n">
        <f aca="false">I157</f>
        <v>0</v>
      </c>
      <c r="G158" s="30" t="n">
        <f aca="false">F158*Inputs!$K$9/12</f>
        <v>0</v>
      </c>
      <c r="H158" s="30" t="n">
        <f aca="false">IF(F158&gt;0,MIN(Inputs!$L$9,F158+G158),0)+MIN(AA158,MAX(F158+G158-(IF(F158&gt;0,MIN(Inputs!$L$9,F158+G158),0)),0))</f>
        <v>0</v>
      </c>
      <c r="I158" s="31" t="n">
        <f aca="false">MAX(F158+G158-H158,0)</f>
        <v>0</v>
      </c>
      <c r="J158" s="30" t="n">
        <f aca="false">M157</f>
        <v>0</v>
      </c>
      <c r="K158" s="30" t="n">
        <f aca="false">J158*Inputs!$K$10/12</f>
        <v>0</v>
      </c>
      <c r="L158" s="30" t="n">
        <f aca="false">IF(J158&gt;0,MIN(Inputs!$L$10,J158+K158),0)+MIN(AB158,MAX(J158+K158-(IF(J158&gt;0,MIN(Inputs!$L$10,J158+K158),0)),0))</f>
        <v>0</v>
      </c>
      <c r="M158" s="31" t="n">
        <f aca="false">MAX(J158+K158-L158,0)</f>
        <v>0</v>
      </c>
      <c r="N158" s="30" t="n">
        <f aca="false">Q157</f>
        <v>0</v>
      </c>
      <c r="O158" s="30" t="n">
        <f aca="false">N158*Inputs!$K$11/12</f>
        <v>0</v>
      </c>
      <c r="P158" s="30" t="n">
        <f aca="false">IF(N158&gt;0,MIN(Inputs!$L$11,N158+O158),0)+MIN(AC158,MAX(N158+O158-(IF(N158&gt;0,MIN(Inputs!$L$11,N158+O158),0)),0))</f>
        <v>0</v>
      </c>
      <c r="Q158" s="31" t="n">
        <f aca="false">MAX(N158+O158-P158,0)</f>
        <v>0</v>
      </c>
      <c r="R158" s="30" t="n">
        <f aca="false">U157</f>
        <v>0</v>
      </c>
      <c r="S158" s="30" t="n">
        <f aca="false">R158*Inputs!$K$12/12</f>
        <v>0</v>
      </c>
      <c r="T158" s="30" t="n">
        <f aca="false">IF(R158&gt;0,MIN(Inputs!$L$12,R158+S158),0)+MIN(AD158,MAX(R158+S158-(IF(R158&gt;0,MIN(Inputs!$L$12,R158+S158),0)),0))</f>
        <v>0</v>
      </c>
      <c r="U158" s="31" t="n">
        <f aca="false">MAX(R158+S158-T158,0)</f>
        <v>0</v>
      </c>
      <c r="V158" s="30" t="n">
        <f aca="false">Y157</f>
        <v>0</v>
      </c>
      <c r="W158" s="30" t="n">
        <f aca="false">V158*Inputs!$K$13/12</f>
        <v>0</v>
      </c>
      <c r="X158" s="30" t="n">
        <f aca="false">IF(V158&gt;0,MIN(Inputs!$L$13,V158+W158),0)+MIN(AE158,MAX(V158+W158-(IF(V158&gt;0,MIN(Inputs!$L$13,V158+W158),0)),0))</f>
        <v>0</v>
      </c>
      <c r="Y158" s="31" t="n">
        <f aca="false">MAX(V158+W158-X158,0)</f>
        <v>0</v>
      </c>
      <c r="Z158" s="32" t="n">
        <f aca="false">Inputs!$B$4+IF(B158=0,Inputs!$L$8,0)+IF(F158=0,Inputs!$L$9,0)+IF(J158=0,Inputs!$L$10,0)+IF(N158=0,Inputs!$L$11,0)+IF(R158=0,Inputs!$L$12,0)+IF(V158=0,Inputs!$L$13,0)</f>
        <v>970</v>
      </c>
      <c r="AA158" s="32" t="n">
        <f aca="false">Z158-MIN(Z158,MAX(B158+C158-(IF(B158&gt;0,MIN(Inputs!$L$8,B158+C158),0)),0))</f>
        <v>970</v>
      </c>
      <c r="AB158" s="32" t="n">
        <f aca="false">AA158-MIN(AA158,MAX(F158+G158-(IF(F158&gt;0,MIN(Inputs!$L$9,F158+G158),0)),0))</f>
        <v>970</v>
      </c>
      <c r="AC158" s="32" t="n">
        <f aca="false">AB158-MIN(AB158,MAX(J158+K158-(IF(J158&gt;0,MIN(Inputs!$L$10,J158+K158),0)),0))</f>
        <v>970</v>
      </c>
      <c r="AD158" s="32" t="n">
        <f aca="false">AC158-MIN(AC158,MAX(N158+O158-(IF(N158&gt;0,MIN(Inputs!$L$11,N158+O158),0)),0))</f>
        <v>970</v>
      </c>
      <c r="AE158" s="32" t="n">
        <f aca="false">AD158-MIN(AD158,MAX(R158+S158-(IF(R158&gt;0,MIN(Inputs!$L$12,R158+S158),0)),0))</f>
        <v>970</v>
      </c>
      <c r="AF158" s="32" t="n">
        <f aca="false">AE158-MIN(AE158,MAX(V158+W158-(IF(V158&gt;0,MIN(Inputs!$L$13,V158+W158),0)),0))</f>
        <v>970</v>
      </c>
      <c r="AG158" s="31" t="n">
        <f aca="false">(B158+C158-E158)+(F158+G158-I158)+(J158+K158-M158)+(N158+O158-Q158)+(R158+S158-U158)+(V158+W158-Y158)</f>
        <v>0</v>
      </c>
      <c r="AH158" s="31" t="n">
        <f aca="false">E158+I158+M158+Q158+U158+Y158</f>
        <v>0</v>
      </c>
      <c r="AI158" s="31" t="n">
        <f aca="false">C158+G158+K158+O158+S158+W158</f>
        <v>0</v>
      </c>
    </row>
    <row r="159" customFormat="false" ht="15" hidden="false" customHeight="false" outlineLevel="0" collapsed="false">
      <c r="A159" s="29" t="n">
        <v>155</v>
      </c>
      <c r="B159" s="30" t="n">
        <f aca="false">E158</f>
        <v>0</v>
      </c>
      <c r="C159" s="30" t="n">
        <f aca="false">B159*Inputs!$K$8/12</f>
        <v>0</v>
      </c>
      <c r="D159" s="30" t="n">
        <f aca="false">IF(B159&gt;0,MIN(Inputs!$L$8,B159+C159),0)+MIN(Z159,MAX(B159+C159-(IF(B159&gt;0,MIN(Inputs!$L$8,B159+C159),0)),0))</f>
        <v>0</v>
      </c>
      <c r="E159" s="31" t="n">
        <f aca="false">MAX(B159+C159-D159,0)</f>
        <v>0</v>
      </c>
      <c r="F159" s="30" t="n">
        <f aca="false">I158</f>
        <v>0</v>
      </c>
      <c r="G159" s="30" t="n">
        <f aca="false">F159*Inputs!$K$9/12</f>
        <v>0</v>
      </c>
      <c r="H159" s="30" t="n">
        <f aca="false">IF(F159&gt;0,MIN(Inputs!$L$9,F159+G159),0)+MIN(AA159,MAX(F159+G159-(IF(F159&gt;0,MIN(Inputs!$L$9,F159+G159),0)),0))</f>
        <v>0</v>
      </c>
      <c r="I159" s="31" t="n">
        <f aca="false">MAX(F159+G159-H159,0)</f>
        <v>0</v>
      </c>
      <c r="J159" s="30" t="n">
        <f aca="false">M158</f>
        <v>0</v>
      </c>
      <c r="K159" s="30" t="n">
        <f aca="false">J159*Inputs!$K$10/12</f>
        <v>0</v>
      </c>
      <c r="L159" s="30" t="n">
        <f aca="false">IF(J159&gt;0,MIN(Inputs!$L$10,J159+K159),0)+MIN(AB159,MAX(J159+K159-(IF(J159&gt;0,MIN(Inputs!$L$10,J159+K159),0)),0))</f>
        <v>0</v>
      </c>
      <c r="M159" s="31" t="n">
        <f aca="false">MAX(J159+K159-L159,0)</f>
        <v>0</v>
      </c>
      <c r="N159" s="30" t="n">
        <f aca="false">Q158</f>
        <v>0</v>
      </c>
      <c r="O159" s="30" t="n">
        <f aca="false">N159*Inputs!$K$11/12</f>
        <v>0</v>
      </c>
      <c r="P159" s="30" t="n">
        <f aca="false">IF(N159&gt;0,MIN(Inputs!$L$11,N159+O159),0)+MIN(AC159,MAX(N159+O159-(IF(N159&gt;0,MIN(Inputs!$L$11,N159+O159),0)),0))</f>
        <v>0</v>
      </c>
      <c r="Q159" s="31" t="n">
        <f aca="false">MAX(N159+O159-P159,0)</f>
        <v>0</v>
      </c>
      <c r="R159" s="30" t="n">
        <f aca="false">U158</f>
        <v>0</v>
      </c>
      <c r="S159" s="30" t="n">
        <f aca="false">R159*Inputs!$K$12/12</f>
        <v>0</v>
      </c>
      <c r="T159" s="30" t="n">
        <f aca="false">IF(R159&gt;0,MIN(Inputs!$L$12,R159+S159),0)+MIN(AD159,MAX(R159+S159-(IF(R159&gt;0,MIN(Inputs!$L$12,R159+S159),0)),0))</f>
        <v>0</v>
      </c>
      <c r="U159" s="31" t="n">
        <f aca="false">MAX(R159+S159-T159,0)</f>
        <v>0</v>
      </c>
      <c r="V159" s="30" t="n">
        <f aca="false">Y158</f>
        <v>0</v>
      </c>
      <c r="W159" s="30" t="n">
        <f aca="false">V159*Inputs!$K$13/12</f>
        <v>0</v>
      </c>
      <c r="X159" s="30" t="n">
        <f aca="false">IF(V159&gt;0,MIN(Inputs!$L$13,V159+W159),0)+MIN(AE159,MAX(V159+W159-(IF(V159&gt;0,MIN(Inputs!$L$13,V159+W159),0)),0))</f>
        <v>0</v>
      </c>
      <c r="Y159" s="31" t="n">
        <f aca="false">MAX(V159+W159-X159,0)</f>
        <v>0</v>
      </c>
      <c r="Z159" s="32" t="n">
        <f aca="false">Inputs!$B$4+IF(B159=0,Inputs!$L$8,0)+IF(F159=0,Inputs!$L$9,0)+IF(J159=0,Inputs!$L$10,0)+IF(N159=0,Inputs!$L$11,0)+IF(R159=0,Inputs!$L$12,0)+IF(V159=0,Inputs!$L$13,0)</f>
        <v>970</v>
      </c>
      <c r="AA159" s="32" t="n">
        <f aca="false">Z159-MIN(Z159,MAX(B159+C159-(IF(B159&gt;0,MIN(Inputs!$L$8,B159+C159),0)),0))</f>
        <v>970</v>
      </c>
      <c r="AB159" s="32" t="n">
        <f aca="false">AA159-MIN(AA159,MAX(F159+G159-(IF(F159&gt;0,MIN(Inputs!$L$9,F159+G159),0)),0))</f>
        <v>970</v>
      </c>
      <c r="AC159" s="32" t="n">
        <f aca="false">AB159-MIN(AB159,MAX(J159+K159-(IF(J159&gt;0,MIN(Inputs!$L$10,J159+K159),0)),0))</f>
        <v>970</v>
      </c>
      <c r="AD159" s="32" t="n">
        <f aca="false">AC159-MIN(AC159,MAX(N159+O159-(IF(N159&gt;0,MIN(Inputs!$L$11,N159+O159),0)),0))</f>
        <v>970</v>
      </c>
      <c r="AE159" s="32" t="n">
        <f aca="false">AD159-MIN(AD159,MAX(R159+S159-(IF(R159&gt;0,MIN(Inputs!$L$12,R159+S159),0)),0))</f>
        <v>970</v>
      </c>
      <c r="AF159" s="32" t="n">
        <f aca="false">AE159-MIN(AE159,MAX(V159+W159-(IF(V159&gt;0,MIN(Inputs!$L$13,V159+W159),0)),0))</f>
        <v>970</v>
      </c>
      <c r="AG159" s="31" t="n">
        <f aca="false">(B159+C159-E159)+(F159+G159-I159)+(J159+K159-M159)+(N159+O159-Q159)+(R159+S159-U159)+(V159+W159-Y159)</f>
        <v>0</v>
      </c>
      <c r="AH159" s="31" t="n">
        <f aca="false">E159+I159+M159+Q159+U159+Y159</f>
        <v>0</v>
      </c>
      <c r="AI159" s="31" t="n">
        <f aca="false">C159+G159+K159+O159+S159+W159</f>
        <v>0</v>
      </c>
    </row>
    <row r="160" customFormat="false" ht="15" hidden="false" customHeight="false" outlineLevel="0" collapsed="false">
      <c r="A160" s="29" t="n">
        <v>156</v>
      </c>
      <c r="B160" s="30" t="n">
        <f aca="false">E159</f>
        <v>0</v>
      </c>
      <c r="C160" s="30" t="n">
        <f aca="false">B160*Inputs!$K$8/12</f>
        <v>0</v>
      </c>
      <c r="D160" s="30" t="n">
        <f aca="false">IF(B160&gt;0,MIN(Inputs!$L$8,B160+C160),0)+MIN(Z160,MAX(B160+C160-(IF(B160&gt;0,MIN(Inputs!$L$8,B160+C160),0)),0))</f>
        <v>0</v>
      </c>
      <c r="E160" s="31" t="n">
        <f aca="false">MAX(B160+C160-D160,0)</f>
        <v>0</v>
      </c>
      <c r="F160" s="30" t="n">
        <f aca="false">I159</f>
        <v>0</v>
      </c>
      <c r="G160" s="30" t="n">
        <f aca="false">F160*Inputs!$K$9/12</f>
        <v>0</v>
      </c>
      <c r="H160" s="30" t="n">
        <f aca="false">IF(F160&gt;0,MIN(Inputs!$L$9,F160+G160),0)+MIN(AA160,MAX(F160+G160-(IF(F160&gt;0,MIN(Inputs!$L$9,F160+G160),0)),0))</f>
        <v>0</v>
      </c>
      <c r="I160" s="31" t="n">
        <f aca="false">MAX(F160+G160-H160,0)</f>
        <v>0</v>
      </c>
      <c r="J160" s="30" t="n">
        <f aca="false">M159</f>
        <v>0</v>
      </c>
      <c r="K160" s="30" t="n">
        <f aca="false">J160*Inputs!$K$10/12</f>
        <v>0</v>
      </c>
      <c r="L160" s="30" t="n">
        <f aca="false">IF(J160&gt;0,MIN(Inputs!$L$10,J160+K160),0)+MIN(AB160,MAX(J160+K160-(IF(J160&gt;0,MIN(Inputs!$L$10,J160+K160),0)),0))</f>
        <v>0</v>
      </c>
      <c r="M160" s="31" t="n">
        <f aca="false">MAX(J160+K160-L160,0)</f>
        <v>0</v>
      </c>
      <c r="N160" s="30" t="n">
        <f aca="false">Q159</f>
        <v>0</v>
      </c>
      <c r="O160" s="30" t="n">
        <f aca="false">N160*Inputs!$K$11/12</f>
        <v>0</v>
      </c>
      <c r="P160" s="30" t="n">
        <f aca="false">IF(N160&gt;0,MIN(Inputs!$L$11,N160+O160),0)+MIN(AC160,MAX(N160+O160-(IF(N160&gt;0,MIN(Inputs!$L$11,N160+O160),0)),0))</f>
        <v>0</v>
      </c>
      <c r="Q160" s="31" t="n">
        <f aca="false">MAX(N160+O160-P160,0)</f>
        <v>0</v>
      </c>
      <c r="R160" s="30" t="n">
        <f aca="false">U159</f>
        <v>0</v>
      </c>
      <c r="S160" s="30" t="n">
        <f aca="false">R160*Inputs!$K$12/12</f>
        <v>0</v>
      </c>
      <c r="T160" s="30" t="n">
        <f aca="false">IF(R160&gt;0,MIN(Inputs!$L$12,R160+S160),0)+MIN(AD160,MAX(R160+S160-(IF(R160&gt;0,MIN(Inputs!$L$12,R160+S160),0)),0))</f>
        <v>0</v>
      </c>
      <c r="U160" s="31" t="n">
        <f aca="false">MAX(R160+S160-T160,0)</f>
        <v>0</v>
      </c>
      <c r="V160" s="30" t="n">
        <f aca="false">Y159</f>
        <v>0</v>
      </c>
      <c r="W160" s="30" t="n">
        <f aca="false">V160*Inputs!$K$13/12</f>
        <v>0</v>
      </c>
      <c r="X160" s="30" t="n">
        <f aca="false">IF(V160&gt;0,MIN(Inputs!$L$13,V160+W160),0)+MIN(AE160,MAX(V160+W160-(IF(V160&gt;0,MIN(Inputs!$L$13,V160+W160),0)),0))</f>
        <v>0</v>
      </c>
      <c r="Y160" s="31" t="n">
        <f aca="false">MAX(V160+W160-X160,0)</f>
        <v>0</v>
      </c>
      <c r="Z160" s="32" t="n">
        <f aca="false">Inputs!$B$4+IF(B160=0,Inputs!$L$8,0)+IF(F160=0,Inputs!$L$9,0)+IF(J160=0,Inputs!$L$10,0)+IF(N160=0,Inputs!$L$11,0)+IF(R160=0,Inputs!$L$12,0)+IF(V160=0,Inputs!$L$13,0)</f>
        <v>970</v>
      </c>
      <c r="AA160" s="32" t="n">
        <f aca="false">Z160-MIN(Z160,MAX(B160+C160-(IF(B160&gt;0,MIN(Inputs!$L$8,B160+C160),0)),0))</f>
        <v>970</v>
      </c>
      <c r="AB160" s="32" t="n">
        <f aca="false">AA160-MIN(AA160,MAX(F160+G160-(IF(F160&gt;0,MIN(Inputs!$L$9,F160+G160),0)),0))</f>
        <v>970</v>
      </c>
      <c r="AC160" s="32" t="n">
        <f aca="false">AB160-MIN(AB160,MAX(J160+K160-(IF(J160&gt;0,MIN(Inputs!$L$10,J160+K160),0)),0))</f>
        <v>970</v>
      </c>
      <c r="AD160" s="32" t="n">
        <f aca="false">AC160-MIN(AC160,MAX(N160+O160-(IF(N160&gt;0,MIN(Inputs!$L$11,N160+O160),0)),0))</f>
        <v>970</v>
      </c>
      <c r="AE160" s="32" t="n">
        <f aca="false">AD160-MIN(AD160,MAX(R160+S160-(IF(R160&gt;0,MIN(Inputs!$L$12,R160+S160),0)),0))</f>
        <v>970</v>
      </c>
      <c r="AF160" s="32" t="n">
        <f aca="false">AE160-MIN(AE160,MAX(V160+W160-(IF(V160&gt;0,MIN(Inputs!$L$13,V160+W160),0)),0))</f>
        <v>970</v>
      </c>
      <c r="AG160" s="31" t="n">
        <f aca="false">(B160+C160-E160)+(F160+G160-I160)+(J160+K160-M160)+(N160+O160-Q160)+(R160+S160-U160)+(V160+W160-Y160)</f>
        <v>0</v>
      </c>
      <c r="AH160" s="31" t="n">
        <f aca="false">E160+I160+M160+Q160+U160+Y160</f>
        <v>0</v>
      </c>
      <c r="AI160" s="31" t="n">
        <f aca="false">C160+G160+K160+O160+S160+W160</f>
        <v>0</v>
      </c>
    </row>
    <row r="161" customFormat="false" ht="15" hidden="false" customHeight="false" outlineLevel="0" collapsed="false">
      <c r="A161" s="29" t="n">
        <v>157</v>
      </c>
      <c r="B161" s="30" t="n">
        <f aca="false">E160</f>
        <v>0</v>
      </c>
      <c r="C161" s="30" t="n">
        <f aca="false">B161*Inputs!$K$8/12</f>
        <v>0</v>
      </c>
      <c r="D161" s="30" t="n">
        <f aca="false">IF(B161&gt;0,MIN(Inputs!$L$8,B161+C161),0)+MIN(Z161,MAX(B161+C161-(IF(B161&gt;0,MIN(Inputs!$L$8,B161+C161),0)),0))</f>
        <v>0</v>
      </c>
      <c r="E161" s="31" t="n">
        <f aca="false">MAX(B161+C161-D161,0)</f>
        <v>0</v>
      </c>
      <c r="F161" s="30" t="n">
        <f aca="false">I160</f>
        <v>0</v>
      </c>
      <c r="G161" s="30" t="n">
        <f aca="false">F161*Inputs!$K$9/12</f>
        <v>0</v>
      </c>
      <c r="H161" s="30" t="n">
        <f aca="false">IF(F161&gt;0,MIN(Inputs!$L$9,F161+G161),0)+MIN(AA161,MAX(F161+G161-(IF(F161&gt;0,MIN(Inputs!$L$9,F161+G161),0)),0))</f>
        <v>0</v>
      </c>
      <c r="I161" s="31" t="n">
        <f aca="false">MAX(F161+G161-H161,0)</f>
        <v>0</v>
      </c>
      <c r="J161" s="30" t="n">
        <f aca="false">M160</f>
        <v>0</v>
      </c>
      <c r="K161" s="30" t="n">
        <f aca="false">J161*Inputs!$K$10/12</f>
        <v>0</v>
      </c>
      <c r="L161" s="30" t="n">
        <f aca="false">IF(J161&gt;0,MIN(Inputs!$L$10,J161+K161),0)+MIN(AB161,MAX(J161+K161-(IF(J161&gt;0,MIN(Inputs!$L$10,J161+K161),0)),0))</f>
        <v>0</v>
      </c>
      <c r="M161" s="31" t="n">
        <f aca="false">MAX(J161+K161-L161,0)</f>
        <v>0</v>
      </c>
      <c r="N161" s="30" t="n">
        <f aca="false">Q160</f>
        <v>0</v>
      </c>
      <c r="O161" s="30" t="n">
        <f aca="false">N161*Inputs!$K$11/12</f>
        <v>0</v>
      </c>
      <c r="P161" s="30" t="n">
        <f aca="false">IF(N161&gt;0,MIN(Inputs!$L$11,N161+O161),0)+MIN(AC161,MAX(N161+O161-(IF(N161&gt;0,MIN(Inputs!$L$11,N161+O161),0)),0))</f>
        <v>0</v>
      </c>
      <c r="Q161" s="31" t="n">
        <f aca="false">MAX(N161+O161-P161,0)</f>
        <v>0</v>
      </c>
      <c r="R161" s="30" t="n">
        <f aca="false">U160</f>
        <v>0</v>
      </c>
      <c r="S161" s="30" t="n">
        <f aca="false">R161*Inputs!$K$12/12</f>
        <v>0</v>
      </c>
      <c r="T161" s="30" t="n">
        <f aca="false">IF(R161&gt;0,MIN(Inputs!$L$12,R161+S161),0)+MIN(AD161,MAX(R161+S161-(IF(R161&gt;0,MIN(Inputs!$L$12,R161+S161),0)),0))</f>
        <v>0</v>
      </c>
      <c r="U161" s="31" t="n">
        <f aca="false">MAX(R161+S161-T161,0)</f>
        <v>0</v>
      </c>
      <c r="V161" s="30" t="n">
        <f aca="false">Y160</f>
        <v>0</v>
      </c>
      <c r="W161" s="30" t="n">
        <f aca="false">V161*Inputs!$K$13/12</f>
        <v>0</v>
      </c>
      <c r="X161" s="30" t="n">
        <f aca="false">IF(V161&gt;0,MIN(Inputs!$L$13,V161+W161),0)+MIN(AE161,MAX(V161+W161-(IF(V161&gt;0,MIN(Inputs!$L$13,V161+W161),0)),0))</f>
        <v>0</v>
      </c>
      <c r="Y161" s="31" t="n">
        <f aca="false">MAX(V161+W161-X161,0)</f>
        <v>0</v>
      </c>
      <c r="Z161" s="32" t="n">
        <f aca="false">Inputs!$B$4+IF(B161=0,Inputs!$L$8,0)+IF(F161=0,Inputs!$L$9,0)+IF(J161=0,Inputs!$L$10,0)+IF(N161=0,Inputs!$L$11,0)+IF(R161=0,Inputs!$L$12,0)+IF(V161=0,Inputs!$L$13,0)</f>
        <v>970</v>
      </c>
      <c r="AA161" s="32" t="n">
        <f aca="false">Z161-MIN(Z161,MAX(B161+C161-(IF(B161&gt;0,MIN(Inputs!$L$8,B161+C161),0)),0))</f>
        <v>970</v>
      </c>
      <c r="AB161" s="32" t="n">
        <f aca="false">AA161-MIN(AA161,MAX(F161+G161-(IF(F161&gt;0,MIN(Inputs!$L$9,F161+G161),0)),0))</f>
        <v>970</v>
      </c>
      <c r="AC161" s="32" t="n">
        <f aca="false">AB161-MIN(AB161,MAX(J161+K161-(IF(J161&gt;0,MIN(Inputs!$L$10,J161+K161),0)),0))</f>
        <v>970</v>
      </c>
      <c r="AD161" s="32" t="n">
        <f aca="false">AC161-MIN(AC161,MAX(N161+O161-(IF(N161&gt;0,MIN(Inputs!$L$11,N161+O161),0)),0))</f>
        <v>970</v>
      </c>
      <c r="AE161" s="32" t="n">
        <f aca="false">AD161-MIN(AD161,MAX(R161+S161-(IF(R161&gt;0,MIN(Inputs!$L$12,R161+S161),0)),0))</f>
        <v>970</v>
      </c>
      <c r="AF161" s="32" t="n">
        <f aca="false">AE161-MIN(AE161,MAX(V161+W161-(IF(V161&gt;0,MIN(Inputs!$L$13,V161+W161),0)),0))</f>
        <v>970</v>
      </c>
      <c r="AG161" s="31" t="n">
        <f aca="false">(B161+C161-E161)+(F161+G161-I161)+(J161+K161-M161)+(N161+O161-Q161)+(R161+S161-U161)+(V161+W161-Y161)</f>
        <v>0</v>
      </c>
      <c r="AH161" s="31" t="n">
        <f aca="false">E161+I161+M161+Q161+U161+Y161</f>
        <v>0</v>
      </c>
      <c r="AI161" s="31" t="n">
        <f aca="false">C161+G161+K161+O161+S161+W161</f>
        <v>0</v>
      </c>
    </row>
    <row r="162" customFormat="false" ht="15" hidden="false" customHeight="false" outlineLevel="0" collapsed="false">
      <c r="A162" s="29" t="n">
        <v>158</v>
      </c>
      <c r="B162" s="30" t="n">
        <f aca="false">E161</f>
        <v>0</v>
      </c>
      <c r="C162" s="30" t="n">
        <f aca="false">B162*Inputs!$K$8/12</f>
        <v>0</v>
      </c>
      <c r="D162" s="30" t="n">
        <f aca="false">IF(B162&gt;0,MIN(Inputs!$L$8,B162+C162),0)+MIN(Z162,MAX(B162+C162-(IF(B162&gt;0,MIN(Inputs!$L$8,B162+C162),0)),0))</f>
        <v>0</v>
      </c>
      <c r="E162" s="31" t="n">
        <f aca="false">MAX(B162+C162-D162,0)</f>
        <v>0</v>
      </c>
      <c r="F162" s="30" t="n">
        <f aca="false">I161</f>
        <v>0</v>
      </c>
      <c r="G162" s="30" t="n">
        <f aca="false">F162*Inputs!$K$9/12</f>
        <v>0</v>
      </c>
      <c r="H162" s="30" t="n">
        <f aca="false">IF(F162&gt;0,MIN(Inputs!$L$9,F162+G162),0)+MIN(AA162,MAX(F162+G162-(IF(F162&gt;0,MIN(Inputs!$L$9,F162+G162),0)),0))</f>
        <v>0</v>
      </c>
      <c r="I162" s="31" t="n">
        <f aca="false">MAX(F162+G162-H162,0)</f>
        <v>0</v>
      </c>
      <c r="J162" s="30" t="n">
        <f aca="false">M161</f>
        <v>0</v>
      </c>
      <c r="K162" s="30" t="n">
        <f aca="false">J162*Inputs!$K$10/12</f>
        <v>0</v>
      </c>
      <c r="L162" s="30" t="n">
        <f aca="false">IF(J162&gt;0,MIN(Inputs!$L$10,J162+K162),0)+MIN(AB162,MAX(J162+K162-(IF(J162&gt;0,MIN(Inputs!$L$10,J162+K162),0)),0))</f>
        <v>0</v>
      </c>
      <c r="M162" s="31" t="n">
        <f aca="false">MAX(J162+K162-L162,0)</f>
        <v>0</v>
      </c>
      <c r="N162" s="30" t="n">
        <f aca="false">Q161</f>
        <v>0</v>
      </c>
      <c r="O162" s="30" t="n">
        <f aca="false">N162*Inputs!$K$11/12</f>
        <v>0</v>
      </c>
      <c r="P162" s="30" t="n">
        <f aca="false">IF(N162&gt;0,MIN(Inputs!$L$11,N162+O162),0)+MIN(AC162,MAX(N162+O162-(IF(N162&gt;0,MIN(Inputs!$L$11,N162+O162),0)),0))</f>
        <v>0</v>
      </c>
      <c r="Q162" s="31" t="n">
        <f aca="false">MAX(N162+O162-P162,0)</f>
        <v>0</v>
      </c>
      <c r="R162" s="30" t="n">
        <f aca="false">U161</f>
        <v>0</v>
      </c>
      <c r="S162" s="30" t="n">
        <f aca="false">R162*Inputs!$K$12/12</f>
        <v>0</v>
      </c>
      <c r="T162" s="30" t="n">
        <f aca="false">IF(R162&gt;0,MIN(Inputs!$L$12,R162+S162),0)+MIN(AD162,MAX(R162+S162-(IF(R162&gt;0,MIN(Inputs!$L$12,R162+S162),0)),0))</f>
        <v>0</v>
      </c>
      <c r="U162" s="31" t="n">
        <f aca="false">MAX(R162+S162-T162,0)</f>
        <v>0</v>
      </c>
      <c r="V162" s="30" t="n">
        <f aca="false">Y161</f>
        <v>0</v>
      </c>
      <c r="W162" s="30" t="n">
        <f aca="false">V162*Inputs!$K$13/12</f>
        <v>0</v>
      </c>
      <c r="X162" s="30" t="n">
        <f aca="false">IF(V162&gt;0,MIN(Inputs!$L$13,V162+W162),0)+MIN(AE162,MAX(V162+W162-(IF(V162&gt;0,MIN(Inputs!$L$13,V162+W162),0)),0))</f>
        <v>0</v>
      </c>
      <c r="Y162" s="31" t="n">
        <f aca="false">MAX(V162+W162-X162,0)</f>
        <v>0</v>
      </c>
      <c r="Z162" s="32" t="n">
        <f aca="false">Inputs!$B$4+IF(B162=0,Inputs!$L$8,0)+IF(F162=0,Inputs!$L$9,0)+IF(J162=0,Inputs!$L$10,0)+IF(N162=0,Inputs!$L$11,0)+IF(R162=0,Inputs!$L$12,0)+IF(V162=0,Inputs!$L$13,0)</f>
        <v>970</v>
      </c>
      <c r="AA162" s="32" t="n">
        <f aca="false">Z162-MIN(Z162,MAX(B162+C162-(IF(B162&gt;0,MIN(Inputs!$L$8,B162+C162),0)),0))</f>
        <v>970</v>
      </c>
      <c r="AB162" s="32" t="n">
        <f aca="false">AA162-MIN(AA162,MAX(F162+G162-(IF(F162&gt;0,MIN(Inputs!$L$9,F162+G162),0)),0))</f>
        <v>970</v>
      </c>
      <c r="AC162" s="32" t="n">
        <f aca="false">AB162-MIN(AB162,MAX(J162+K162-(IF(J162&gt;0,MIN(Inputs!$L$10,J162+K162),0)),0))</f>
        <v>970</v>
      </c>
      <c r="AD162" s="32" t="n">
        <f aca="false">AC162-MIN(AC162,MAX(N162+O162-(IF(N162&gt;0,MIN(Inputs!$L$11,N162+O162),0)),0))</f>
        <v>970</v>
      </c>
      <c r="AE162" s="32" t="n">
        <f aca="false">AD162-MIN(AD162,MAX(R162+S162-(IF(R162&gt;0,MIN(Inputs!$L$12,R162+S162),0)),0))</f>
        <v>970</v>
      </c>
      <c r="AF162" s="32" t="n">
        <f aca="false">AE162-MIN(AE162,MAX(V162+W162-(IF(V162&gt;0,MIN(Inputs!$L$13,V162+W162),0)),0))</f>
        <v>970</v>
      </c>
      <c r="AG162" s="31" t="n">
        <f aca="false">(B162+C162-E162)+(F162+G162-I162)+(J162+K162-M162)+(N162+O162-Q162)+(R162+S162-U162)+(V162+W162-Y162)</f>
        <v>0</v>
      </c>
      <c r="AH162" s="31" t="n">
        <f aca="false">E162+I162+M162+Q162+U162+Y162</f>
        <v>0</v>
      </c>
      <c r="AI162" s="31" t="n">
        <f aca="false">C162+G162+K162+O162+S162+W162</f>
        <v>0</v>
      </c>
    </row>
    <row r="163" customFormat="false" ht="15" hidden="false" customHeight="false" outlineLevel="0" collapsed="false">
      <c r="A163" s="29" t="n">
        <v>159</v>
      </c>
      <c r="B163" s="30" t="n">
        <f aca="false">E162</f>
        <v>0</v>
      </c>
      <c r="C163" s="30" t="n">
        <f aca="false">B163*Inputs!$K$8/12</f>
        <v>0</v>
      </c>
      <c r="D163" s="30" t="n">
        <f aca="false">IF(B163&gt;0,MIN(Inputs!$L$8,B163+C163),0)+MIN(Z163,MAX(B163+C163-(IF(B163&gt;0,MIN(Inputs!$L$8,B163+C163),0)),0))</f>
        <v>0</v>
      </c>
      <c r="E163" s="31" t="n">
        <f aca="false">MAX(B163+C163-D163,0)</f>
        <v>0</v>
      </c>
      <c r="F163" s="30" t="n">
        <f aca="false">I162</f>
        <v>0</v>
      </c>
      <c r="G163" s="30" t="n">
        <f aca="false">F163*Inputs!$K$9/12</f>
        <v>0</v>
      </c>
      <c r="H163" s="30" t="n">
        <f aca="false">IF(F163&gt;0,MIN(Inputs!$L$9,F163+G163),0)+MIN(AA163,MAX(F163+G163-(IF(F163&gt;0,MIN(Inputs!$L$9,F163+G163),0)),0))</f>
        <v>0</v>
      </c>
      <c r="I163" s="31" t="n">
        <f aca="false">MAX(F163+G163-H163,0)</f>
        <v>0</v>
      </c>
      <c r="J163" s="30" t="n">
        <f aca="false">M162</f>
        <v>0</v>
      </c>
      <c r="K163" s="30" t="n">
        <f aca="false">J163*Inputs!$K$10/12</f>
        <v>0</v>
      </c>
      <c r="L163" s="30" t="n">
        <f aca="false">IF(J163&gt;0,MIN(Inputs!$L$10,J163+K163),0)+MIN(AB163,MAX(J163+K163-(IF(J163&gt;0,MIN(Inputs!$L$10,J163+K163),0)),0))</f>
        <v>0</v>
      </c>
      <c r="M163" s="31" t="n">
        <f aca="false">MAX(J163+K163-L163,0)</f>
        <v>0</v>
      </c>
      <c r="N163" s="30" t="n">
        <f aca="false">Q162</f>
        <v>0</v>
      </c>
      <c r="O163" s="30" t="n">
        <f aca="false">N163*Inputs!$K$11/12</f>
        <v>0</v>
      </c>
      <c r="P163" s="30" t="n">
        <f aca="false">IF(N163&gt;0,MIN(Inputs!$L$11,N163+O163),0)+MIN(AC163,MAX(N163+O163-(IF(N163&gt;0,MIN(Inputs!$L$11,N163+O163),0)),0))</f>
        <v>0</v>
      </c>
      <c r="Q163" s="31" t="n">
        <f aca="false">MAX(N163+O163-P163,0)</f>
        <v>0</v>
      </c>
      <c r="R163" s="30" t="n">
        <f aca="false">U162</f>
        <v>0</v>
      </c>
      <c r="S163" s="30" t="n">
        <f aca="false">R163*Inputs!$K$12/12</f>
        <v>0</v>
      </c>
      <c r="T163" s="30" t="n">
        <f aca="false">IF(R163&gt;0,MIN(Inputs!$L$12,R163+S163),0)+MIN(AD163,MAX(R163+S163-(IF(R163&gt;0,MIN(Inputs!$L$12,R163+S163),0)),0))</f>
        <v>0</v>
      </c>
      <c r="U163" s="31" t="n">
        <f aca="false">MAX(R163+S163-T163,0)</f>
        <v>0</v>
      </c>
      <c r="V163" s="30" t="n">
        <f aca="false">Y162</f>
        <v>0</v>
      </c>
      <c r="W163" s="30" t="n">
        <f aca="false">V163*Inputs!$K$13/12</f>
        <v>0</v>
      </c>
      <c r="X163" s="30" t="n">
        <f aca="false">IF(V163&gt;0,MIN(Inputs!$L$13,V163+W163),0)+MIN(AE163,MAX(V163+W163-(IF(V163&gt;0,MIN(Inputs!$L$13,V163+W163),0)),0))</f>
        <v>0</v>
      </c>
      <c r="Y163" s="31" t="n">
        <f aca="false">MAX(V163+W163-X163,0)</f>
        <v>0</v>
      </c>
      <c r="Z163" s="32" t="n">
        <f aca="false">Inputs!$B$4+IF(B163=0,Inputs!$L$8,0)+IF(F163=0,Inputs!$L$9,0)+IF(J163=0,Inputs!$L$10,0)+IF(N163=0,Inputs!$L$11,0)+IF(R163=0,Inputs!$L$12,0)+IF(V163=0,Inputs!$L$13,0)</f>
        <v>970</v>
      </c>
      <c r="AA163" s="32" t="n">
        <f aca="false">Z163-MIN(Z163,MAX(B163+C163-(IF(B163&gt;0,MIN(Inputs!$L$8,B163+C163),0)),0))</f>
        <v>970</v>
      </c>
      <c r="AB163" s="32" t="n">
        <f aca="false">AA163-MIN(AA163,MAX(F163+G163-(IF(F163&gt;0,MIN(Inputs!$L$9,F163+G163),0)),0))</f>
        <v>970</v>
      </c>
      <c r="AC163" s="32" t="n">
        <f aca="false">AB163-MIN(AB163,MAX(J163+K163-(IF(J163&gt;0,MIN(Inputs!$L$10,J163+K163),0)),0))</f>
        <v>970</v>
      </c>
      <c r="AD163" s="32" t="n">
        <f aca="false">AC163-MIN(AC163,MAX(N163+O163-(IF(N163&gt;0,MIN(Inputs!$L$11,N163+O163),0)),0))</f>
        <v>970</v>
      </c>
      <c r="AE163" s="32" t="n">
        <f aca="false">AD163-MIN(AD163,MAX(R163+S163-(IF(R163&gt;0,MIN(Inputs!$L$12,R163+S163),0)),0))</f>
        <v>970</v>
      </c>
      <c r="AF163" s="32" t="n">
        <f aca="false">AE163-MIN(AE163,MAX(V163+W163-(IF(V163&gt;0,MIN(Inputs!$L$13,V163+W163),0)),0))</f>
        <v>970</v>
      </c>
      <c r="AG163" s="31" t="n">
        <f aca="false">(B163+C163-E163)+(F163+G163-I163)+(J163+K163-M163)+(N163+O163-Q163)+(R163+S163-U163)+(V163+W163-Y163)</f>
        <v>0</v>
      </c>
      <c r="AH163" s="31" t="n">
        <f aca="false">E163+I163+M163+Q163+U163+Y163</f>
        <v>0</v>
      </c>
      <c r="AI163" s="31" t="n">
        <f aca="false">C163+G163+K163+O163+S163+W163</f>
        <v>0</v>
      </c>
    </row>
    <row r="164" customFormat="false" ht="15" hidden="false" customHeight="false" outlineLevel="0" collapsed="false">
      <c r="A164" s="29" t="n">
        <v>160</v>
      </c>
      <c r="B164" s="30" t="n">
        <f aca="false">E163</f>
        <v>0</v>
      </c>
      <c r="C164" s="30" t="n">
        <f aca="false">B164*Inputs!$K$8/12</f>
        <v>0</v>
      </c>
      <c r="D164" s="30" t="n">
        <f aca="false">IF(B164&gt;0,MIN(Inputs!$L$8,B164+C164),0)+MIN(Z164,MAX(B164+C164-(IF(B164&gt;0,MIN(Inputs!$L$8,B164+C164),0)),0))</f>
        <v>0</v>
      </c>
      <c r="E164" s="31" t="n">
        <f aca="false">MAX(B164+C164-D164,0)</f>
        <v>0</v>
      </c>
      <c r="F164" s="30" t="n">
        <f aca="false">I163</f>
        <v>0</v>
      </c>
      <c r="G164" s="30" t="n">
        <f aca="false">F164*Inputs!$K$9/12</f>
        <v>0</v>
      </c>
      <c r="H164" s="30" t="n">
        <f aca="false">IF(F164&gt;0,MIN(Inputs!$L$9,F164+G164),0)+MIN(AA164,MAX(F164+G164-(IF(F164&gt;0,MIN(Inputs!$L$9,F164+G164),0)),0))</f>
        <v>0</v>
      </c>
      <c r="I164" s="31" t="n">
        <f aca="false">MAX(F164+G164-H164,0)</f>
        <v>0</v>
      </c>
      <c r="J164" s="30" t="n">
        <f aca="false">M163</f>
        <v>0</v>
      </c>
      <c r="K164" s="30" t="n">
        <f aca="false">J164*Inputs!$K$10/12</f>
        <v>0</v>
      </c>
      <c r="L164" s="30" t="n">
        <f aca="false">IF(J164&gt;0,MIN(Inputs!$L$10,J164+K164),0)+MIN(AB164,MAX(J164+K164-(IF(J164&gt;0,MIN(Inputs!$L$10,J164+K164),0)),0))</f>
        <v>0</v>
      </c>
      <c r="M164" s="31" t="n">
        <f aca="false">MAX(J164+K164-L164,0)</f>
        <v>0</v>
      </c>
      <c r="N164" s="30" t="n">
        <f aca="false">Q163</f>
        <v>0</v>
      </c>
      <c r="O164" s="30" t="n">
        <f aca="false">N164*Inputs!$K$11/12</f>
        <v>0</v>
      </c>
      <c r="P164" s="30" t="n">
        <f aca="false">IF(N164&gt;0,MIN(Inputs!$L$11,N164+O164),0)+MIN(AC164,MAX(N164+O164-(IF(N164&gt;0,MIN(Inputs!$L$11,N164+O164),0)),0))</f>
        <v>0</v>
      </c>
      <c r="Q164" s="31" t="n">
        <f aca="false">MAX(N164+O164-P164,0)</f>
        <v>0</v>
      </c>
      <c r="R164" s="30" t="n">
        <f aca="false">U163</f>
        <v>0</v>
      </c>
      <c r="S164" s="30" t="n">
        <f aca="false">R164*Inputs!$K$12/12</f>
        <v>0</v>
      </c>
      <c r="T164" s="30" t="n">
        <f aca="false">IF(R164&gt;0,MIN(Inputs!$L$12,R164+S164),0)+MIN(AD164,MAX(R164+S164-(IF(R164&gt;0,MIN(Inputs!$L$12,R164+S164),0)),0))</f>
        <v>0</v>
      </c>
      <c r="U164" s="31" t="n">
        <f aca="false">MAX(R164+S164-T164,0)</f>
        <v>0</v>
      </c>
      <c r="V164" s="30" t="n">
        <f aca="false">Y163</f>
        <v>0</v>
      </c>
      <c r="W164" s="30" t="n">
        <f aca="false">V164*Inputs!$K$13/12</f>
        <v>0</v>
      </c>
      <c r="X164" s="30" t="n">
        <f aca="false">IF(V164&gt;0,MIN(Inputs!$L$13,V164+W164),0)+MIN(AE164,MAX(V164+W164-(IF(V164&gt;0,MIN(Inputs!$L$13,V164+W164),0)),0))</f>
        <v>0</v>
      </c>
      <c r="Y164" s="31" t="n">
        <f aca="false">MAX(V164+W164-X164,0)</f>
        <v>0</v>
      </c>
      <c r="Z164" s="32" t="n">
        <f aca="false">Inputs!$B$4+IF(B164=0,Inputs!$L$8,0)+IF(F164=0,Inputs!$L$9,0)+IF(J164=0,Inputs!$L$10,0)+IF(N164=0,Inputs!$L$11,0)+IF(R164=0,Inputs!$L$12,0)+IF(V164=0,Inputs!$L$13,0)</f>
        <v>970</v>
      </c>
      <c r="AA164" s="32" t="n">
        <f aca="false">Z164-MIN(Z164,MAX(B164+C164-(IF(B164&gt;0,MIN(Inputs!$L$8,B164+C164),0)),0))</f>
        <v>970</v>
      </c>
      <c r="AB164" s="32" t="n">
        <f aca="false">AA164-MIN(AA164,MAX(F164+G164-(IF(F164&gt;0,MIN(Inputs!$L$9,F164+G164),0)),0))</f>
        <v>970</v>
      </c>
      <c r="AC164" s="32" t="n">
        <f aca="false">AB164-MIN(AB164,MAX(J164+K164-(IF(J164&gt;0,MIN(Inputs!$L$10,J164+K164),0)),0))</f>
        <v>970</v>
      </c>
      <c r="AD164" s="32" t="n">
        <f aca="false">AC164-MIN(AC164,MAX(N164+O164-(IF(N164&gt;0,MIN(Inputs!$L$11,N164+O164),0)),0))</f>
        <v>970</v>
      </c>
      <c r="AE164" s="32" t="n">
        <f aca="false">AD164-MIN(AD164,MAX(R164+S164-(IF(R164&gt;0,MIN(Inputs!$L$12,R164+S164),0)),0))</f>
        <v>970</v>
      </c>
      <c r="AF164" s="32" t="n">
        <f aca="false">AE164-MIN(AE164,MAX(V164+W164-(IF(V164&gt;0,MIN(Inputs!$L$13,V164+W164),0)),0))</f>
        <v>970</v>
      </c>
      <c r="AG164" s="31" t="n">
        <f aca="false">(B164+C164-E164)+(F164+G164-I164)+(J164+K164-M164)+(N164+O164-Q164)+(R164+S164-U164)+(V164+W164-Y164)</f>
        <v>0</v>
      </c>
      <c r="AH164" s="31" t="n">
        <f aca="false">E164+I164+M164+Q164+U164+Y164</f>
        <v>0</v>
      </c>
      <c r="AI164" s="31" t="n">
        <f aca="false">C164+G164+K164+O164+S164+W164</f>
        <v>0</v>
      </c>
    </row>
    <row r="165" customFormat="false" ht="15" hidden="false" customHeight="false" outlineLevel="0" collapsed="false">
      <c r="A165" s="29" t="n">
        <v>161</v>
      </c>
      <c r="B165" s="30" t="n">
        <f aca="false">E164</f>
        <v>0</v>
      </c>
      <c r="C165" s="30" t="n">
        <f aca="false">B165*Inputs!$K$8/12</f>
        <v>0</v>
      </c>
      <c r="D165" s="30" t="n">
        <f aca="false">IF(B165&gt;0,MIN(Inputs!$L$8,B165+C165),0)+MIN(Z165,MAX(B165+C165-(IF(B165&gt;0,MIN(Inputs!$L$8,B165+C165),0)),0))</f>
        <v>0</v>
      </c>
      <c r="E165" s="31" t="n">
        <f aca="false">MAX(B165+C165-D165,0)</f>
        <v>0</v>
      </c>
      <c r="F165" s="30" t="n">
        <f aca="false">I164</f>
        <v>0</v>
      </c>
      <c r="G165" s="30" t="n">
        <f aca="false">F165*Inputs!$K$9/12</f>
        <v>0</v>
      </c>
      <c r="H165" s="30" t="n">
        <f aca="false">IF(F165&gt;0,MIN(Inputs!$L$9,F165+G165),0)+MIN(AA165,MAX(F165+G165-(IF(F165&gt;0,MIN(Inputs!$L$9,F165+G165),0)),0))</f>
        <v>0</v>
      </c>
      <c r="I165" s="31" t="n">
        <f aca="false">MAX(F165+G165-H165,0)</f>
        <v>0</v>
      </c>
      <c r="J165" s="30" t="n">
        <f aca="false">M164</f>
        <v>0</v>
      </c>
      <c r="K165" s="30" t="n">
        <f aca="false">J165*Inputs!$K$10/12</f>
        <v>0</v>
      </c>
      <c r="L165" s="30" t="n">
        <f aca="false">IF(J165&gt;0,MIN(Inputs!$L$10,J165+K165),0)+MIN(AB165,MAX(J165+K165-(IF(J165&gt;0,MIN(Inputs!$L$10,J165+K165),0)),0))</f>
        <v>0</v>
      </c>
      <c r="M165" s="31" t="n">
        <f aca="false">MAX(J165+K165-L165,0)</f>
        <v>0</v>
      </c>
      <c r="N165" s="30" t="n">
        <f aca="false">Q164</f>
        <v>0</v>
      </c>
      <c r="O165" s="30" t="n">
        <f aca="false">N165*Inputs!$K$11/12</f>
        <v>0</v>
      </c>
      <c r="P165" s="30" t="n">
        <f aca="false">IF(N165&gt;0,MIN(Inputs!$L$11,N165+O165),0)+MIN(AC165,MAX(N165+O165-(IF(N165&gt;0,MIN(Inputs!$L$11,N165+O165),0)),0))</f>
        <v>0</v>
      </c>
      <c r="Q165" s="31" t="n">
        <f aca="false">MAX(N165+O165-P165,0)</f>
        <v>0</v>
      </c>
      <c r="R165" s="30" t="n">
        <f aca="false">U164</f>
        <v>0</v>
      </c>
      <c r="S165" s="30" t="n">
        <f aca="false">R165*Inputs!$K$12/12</f>
        <v>0</v>
      </c>
      <c r="T165" s="30" t="n">
        <f aca="false">IF(R165&gt;0,MIN(Inputs!$L$12,R165+S165),0)+MIN(AD165,MAX(R165+S165-(IF(R165&gt;0,MIN(Inputs!$L$12,R165+S165),0)),0))</f>
        <v>0</v>
      </c>
      <c r="U165" s="31" t="n">
        <f aca="false">MAX(R165+S165-T165,0)</f>
        <v>0</v>
      </c>
      <c r="V165" s="30" t="n">
        <f aca="false">Y164</f>
        <v>0</v>
      </c>
      <c r="W165" s="30" t="n">
        <f aca="false">V165*Inputs!$K$13/12</f>
        <v>0</v>
      </c>
      <c r="X165" s="30" t="n">
        <f aca="false">IF(V165&gt;0,MIN(Inputs!$L$13,V165+W165),0)+MIN(AE165,MAX(V165+W165-(IF(V165&gt;0,MIN(Inputs!$L$13,V165+W165),0)),0))</f>
        <v>0</v>
      </c>
      <c r="Y165" s="31" t="n">
        <f aca="false">MAX(V165+W165-X165,0)</f>
        <v>0</v>
      </c>
      <c r="Z165" s="32" t="n">
        <f aca="false">Inputs!$B$4+IF(B165=0,Inputs!$L$8,0)+IF(F165=0,Inputs!$L$9,0)+IF(J165=0,Inputs!$L$10,0)+IF(N165=0,Inputs!$L$11,0)+IF(R165=0,Inputs!$L$12,0)+IF(V165=0,Inputs!$L$13,0)</f>
        <v>970</v>
      </c>
      <c r="AA165" s="32" t="n">
        <f aca="false">Z165-MIN(Z165,MAX(B165+C165-(IF(B165&gt;0,MIN(Inputs!$L$8,B165+C165),0)),0))</f>
        <v>970</v>
      </c>
      <c r="AB165" s="32" t="n">
        <f aca="false">AA165-MIN(AA165,MAX(F165+G165-(IF(F165&gt;0,MIN(Inputs!$L$9,F165+G165),0)),0))</f>
        <v>970</v>
      </c>
      <c r="AC165" s="32" t="n">
        <f aca="false">AB165-MIN(AB165,MAX(J165+K165-(IF(J165&gt;0,MIN(Inputs!$L$10,J165+K165),0)),0))</f>
        <v>970</v>
      </c>
      <c r="AD165" s="32" t="n">
        <f aca="false">AC165-MIN(AC165,MAX(N165+O165-(IF(N165&gt;0,MIN(Inputs!$L$11,N165+O165),0)),0))</f>
        <v>970</v>
      </c>
      <c r="AE165" s="32" t="n">
        <f aca="false">AD165-MIN(AD165,MAX(R165+S165-(IF(R165&gt;0,MIN(Inputs!$L$12,R165+S165),0)),0))</f>
        <v>970</v>
      </c>
      <c r="AF165" s="32" t="n">
        <f aca="false">AE165-MIN(AE165,MAX(V165+W165-(IF(V165&gt;0,MIN(Inputs!$L$13,V165+W165),0)),0))</f>
        <v>970</v>
      </c>
      <c r="AG165" s="31" t="n">
        <f aca="false">(B165+C165-E165)+(F165+G165-I165)+(J165+K165-M165)+(N165+O165-Q165)+(R165+S165-U165)+(V165+W165-Y165)</f>
        <v>0</v>
      </c>
      <c r="AH165" s="31" t="n">
        <f aca="false">E165+I165+M165+Q165+U165+Y165</f>
        <v>0</v>
      </c>
      <c r="AI165" s="31" t="n">
        <f aca="false">C165+G165+K165+O165+S165+W165</f>
        <v>0</v>
      </c>
    </row>
    <row r="166" customFormat="false" ht="15" hidden="false" customHeight="false" outlineLevel="0" collapsed="false">
      <c r="A166" s="29" t="n">
        <v>162</v>
      </c>
      <c r="B166" s="30" t="n">
        <f aca="false">E165</f>
        <v>0</v>
      </c>
      <c r="C166" s="30" t="n">
        <f aca="false">B166*Inputs!$K$8/12</f>
        <v>0</v>
      </c>
      <c r="D166" s="30" t="n">
        <f aca="false">IF(B166&gt;0,MIN(Inputs!$L$8,B166+C166),0)+MIN(Z166,MAX(B166+C166-(IF(B166&gt;0,MIN(Inputs!$L$8,B166+C166),0)),0))</f>
        <v>0</v>
      </c>
      <c r="E166" s="31" t="n">
        <f aca="false">MAX(B166+C166-D166,0)</f>
        <v>0</v>
      </c>
      <c r="F166" s="30" t="n">
        <f aca="false">I165</f>
        <v>0</v>
      </c>
      <c r="G166" s="30" t="n">
        <f aca="false">F166*Inputs!$K$9/12</f>
        <v>0</v>
      </c>
      <c r="H166" s="30" t="n">
        <f aca="false">IF(F166&gt;0,MIN(Inputs!$L$9,F166+G166),0)+MIN(AA166,MAX(F166+G166-(IF(F166&gt;0,MIN(Inputs!$L$9,F166+G166),0)),0))</f>
        <v>0</v>
      </c>
      <c r="I166" s="31" t="n">
        <f aca="false">MAX(F166+G166-H166,0)</f>
        <v>0</v>
      </c>
      <c r="J166" s="30" t="n">
        <f aca="false">M165</f>
        <v>0</v>
      </c>
      <c r="K166" s="30" t="n">
        <f aca="false">J166*Inputs!$K$10/12</f>
        <v>0</v>
      </c>
      <c r="L166" s="30" t="n">
        <f aca="false">IF(J166&gt;0,MIN(Inputs!$L$10,J166+K166),0)+MIN(AB166,MAX(J166+K166-(IF(J166&gt;0,MIN(Inputs!$L$10,J166+K166),0)),0))</f>
        <v>0</v>
      </c>
      <c r="M166" s="31" t="n">
        <f aca="false">MAX(J166+K166-L166,0)</f>
        <v>0</v>
      </c>
      <c r="N166" s="30" t="n">
        <f aca="false">Q165</f>
        <v>0</v>
      </c>
      <c r="O166" s="30" t="n">
        <f aca="false">N166*Inputs!$K$11/12</f>
        <v>0</v>
      </c>
      <c r="P166" s="30" t="n">
        <f aca="false">IF(N166&gt;0,MIN(Inputs!$L$11,N166+O166),0)+MIN(AC166,MAX(N166+O166-(IF(N166&gt;0,MIN(Inputs!$L$11,N166+O166),0)),0))</f>
        <v>0</v>
      </c>
      <c r="Q166" s="31" t="n">
        <f aca="false">MAX(N166+O166-P166,0)</f>
        <v>0</v>
      </c>
      <c r="R166" s="30" t="n">
        <f aca="false">U165</f>
        <v>0</v>
      </c>
      <c r="S166" s="30" t="n">
        <f aca="false">R166*Inputs!$K$12/12</f>
        <v>0</v>
      </c>
      <c r="T166" s="30" t="n">
        <f aca="false">IF(R166&gt;0,MIN(Inputs!$L$12,R166+S166),0)+MIN(AD166,MAX(R166+S166-(IF(R166&gt;0,MIN(Inputs!$L$12,R166+S166),0)),0))</f>
        <v>0</v>
      </c>
      <c r="U166" s="31" t="n">
        <f aca="false">MAX(R166+S166-T166,0)</f>
        <v>0</v>
      </c>
      <c r="V166" s="30" t="n">
        <f aca="false">Y165</f>
        <v>0</v>
      </c>
      <c r="W166" s="30" t="n">
        <f aca="false">V166*Inputs!$K$13/12</f>
        <v>0</v>
      </c>
      <c r="X166" s="30" t="n">
        <f aca="false">IF(V166&gt;0,MIN(Inputs!$L$13,V166+W166),0)+MIN(AE166,MAX(V166+W166-(IF(V166&gt;0,MIN(Inputs!$L$13,V166+W166),0)),0))</f>
        <v>0</v>
      </c>
      <c r="Y166" s="31" t="n">
        <f aca="false">MAX(V166+W166-X166,0)</f>
        <v>0</v>
      </c>
      <c r="Z166" s="32" t="n">
        <f aca="false">Inputs!$B$4+IF(B166=0,Inputs!$L$8,0)+IF(F166=0,Inputs!$L$9,0)+IF(J166=0,Inputs!$L$10,0)+IF(N166=0,Inputs!$L$11,0)+IF(R166=0,Inputs!$L$12,0)+IF(V166=0,Inputs!$L$13,0)</f>
        <v>970</v>
      </c>
      <c r="AA166" s="32" t="n">
        <f aca="false">Z166-MIN(Z166,MAX(B166+C166-(IF(B166&gt;0,MIN(Inputs!$L$8,B166+C166),0)),0))</f>
        <v>970</v>
      </c>
      <c r="AB166" s="32" t="n">
        <f aca="false">AA166-MIN(AA166,MAX(F166+G166-(IF(F166&gt;0,MIN(Inputs!$L$9,F166+G166),0)),0))</f>
        <v>970</v>
      </c>
      <c r="AC166" s="32" t="n">
        <f aca="false">AB166-MIN(AB166,MAX(J166+K166-(IF(J166&gt;0,MIN(Inputs!$L$10,J166+K166),0)),0))</f>
        <v>970</v>
      </c>
      <c r="AD166" s="32" t="n">
        <f aca="false">AC166-MIN(AC166,MAX(N166+O166-(IF(N166&gt;0,MIN(Inputs!$L$11,N166+O166),0)),0))</f>
        <v>970</v>
      </c>
      <c r="AE166" s="32" t="n">
        <f aca="false">AD166-MIN(AD166,MAX(R166+S166-(IF(R166&gt;0,MIN(Inputs!$L$12,R166+S166),0)),0))</f>
        <v>970</v>
      </c>
      <c r="AF166" s="32" t="n">
        <f aca="false">AE166-MIN(AE166,MAX(V166+W166-(IF(V166&gt;0,MIN(Inputs!$L$13,V166+W166),0)),0))</f>
        <v>970</v>
      </c>
      <c r="AG166" s="31" t="n">
        <f aca="false">(B166+C166-E166)+(F166+G166-I166)+(J166+K166-M166)+(N166+O166-Q166)+(R166+S166-U166)+(V166+W166-Y166)</f>
        <v>0</v>
      </c>
      <c r="AH166" s="31" t="n">
        <f aca="false">E166+I166+M166+Q166+U166+Y166</f>
        <v>0</v>
      </c>
      <c r="AI166" s="31" t="n">
        <f aca="false">C166+G166+K166+O166+S166+W166</f>
        <v>0</v>
      </c>
    </row>
    <row r="167" customFormat="false" ht="15" hidden="false" customHeight="false" outlineLevel="0" collapsed="false">
      <c r="A167" s="29" t="n">
        <v>163</v>
      </c>
      <c r="B167" s="30" t="n">
        <f aca="false">E166</f>
        <v>0</v>
      </c>
      <c r="C167" s="30" t="n">
        <f aca="false">B167*Inputs!$K$8/12</f>
        <v>0</v>
      </c>
      <c r="D167" s="30" t="n">
        <f aca="false">IF(B167&gt;0,MIN(Inputs!$L$8,B167+C167),0)+MIN(Z167,MAX(B167+C167-(IF(B167&gt;0,MIN(Inputs!$L$8,B167+C167),0)),0))</f>
        <v>0</v>
      </c>
      <c r="E167" s="31" t="n">
        <f aca="false">MAX(B167+C167-D167,0)</f>
        <v>0</v>
      </c>
      <c r="F167" s="30" t="n">
        <f aca="false">I166</f>
        <v>0</v>
      </c>
      <c r="G167" s="30" t="n">
        <f aca="false">F167*Inputs!$K$9/12</f>
        <v>0</v>
      </c>
      <c r="H167" s="30" t="n">
        <f aca="false">IF(F167&gt;0,MIN(Inputs!$L$9,F167+G167),0)+MIN(AA167,MAX(F167+G167-(IF(F167&gt;0,MIN(Inputs!$L$9,F167+G167),0)),0))</f>
        <v>0</v>
      </c>
      <c r="I167" s="31" t="n">
        <f aca="false">MAX(F167+G167-H167,0)</f>
        <v>0</v>
      </c>
      <c r="J167" s="30" t="n">
        <f aca="false">M166</f>
        <v>0</v>
      </c>
      <c r="K167" s="30" t="n">
        <f aca="false">J167*Inputs!$K$10/12</f>
        <v>0</v>
      </c>
      <c r="L167" s="30" t="n">
        <f aca="false">IF(J167&gt;0,MIN(Inputs!$L$10,J167+K167),0)+MIN(AB167,MAX(J167+K167-(IF(J167&gt;0,MIN(Inputs!$L$10,J167+K167),0)),0))</f>
        <v>0</v>
      </c>
      <c r="M167" s="31" t="n">
        <f aca="false">MAX(J167+K167-L167,0)</f>
        <v>0</v>
      </c>
      <c r="N167" s="30" t="n">
        <f aca="false">Q166</f>
        <v>0</v>
      </c>
      <c r="O167" s="30" t="n">
        <f aca="false">N167*Inputs!$K$11/12</f>
        <v>0</v>
      </c>
      <c r="P167" s="30" t="n">
        <f aca="false">IF(N167&gt;0,MIN(Inputs!$L$11,N167+O167),0)+MIN(AC167,MAX(N167+O167-(IF(N167&gt;0,MIN(Inputs!$L$11,N167+O167),0)),0))</f>
        <v>0</v>
      </c>
      <c r="Q167" s="31" t="n">
        <f aca="false">MAX(N167+O167-P167,0)</f>
        <v>0</v>
      </c>
      <c r="R167" s="30" t="n">
        <f aca="false">U166</f>
        <v>0</v>
      </c>
      <c r="S167" s="30" t="n">
        <f aca="false">R167*Inputs!$K$12/12</f>
        <v>0</v>
      </c>
      <c r="T167" s="30" t="n">
        <f aca="false">IF(R167&gt;0,MIN(Inputs!$L$12,R167+S167),0)+MIN(AD167,MAX(R167+S167-(IF(R167&gt;0,MIN(Inputs!$L$12,R167+S167),0)),0))</f>
        <v>0</v>
      </c>
      <c r="U167" s="31" t="n">
        <f aca="false">MAX(R167+S167-T167,0)</f>
        <v>0</v>
      </c>
      <c r="V167" s="30" t="n">
        <f aca="false">Y166</f>
        <v>0</v>
      </c>
      <c r="W167" s="30" t="n">
        <f aca="false">V167*Inputs!$K$13/12</f>
        <v>0</v>
      </c>
      <c r="X167" s="30" t="n">
        <f aca="false">IF(V167&gt;0,MIN(Inputs!$L$13,V167+W167),0)+MIN(AE167,MAX(V167+W167-(IF(V167&gt;0,MIN(Inputs!$L$13,V167+W167),0)),0))</f>
        <v>0</v>
      </c>
      <c r="Y167" s="31" t="n">
        <f aca="false">MAX(V167+W167-X167,0)</f>
        <v>0</v>
      </c>
      <c r="Z167" s="32" t="n">
        <f aca="false">Inputs!$B$4+IF(B167=0,Inputs!$L$8,0)+IF(F167=0,Inputs!$L$9,0)+IF(J167=0,Inputs!$L$10,0)+IF(N167=0,Inputs!$L$11,0)+IF(R167=0,Inputs!$L$12,0)+IF(V167=0,Inputs!$L$13,0)</f>
        <v>970</v>
      </c>
      <c r="AA167" s="32" t="n">
        <f aca="false">Z167-MIN(Z167,MAX(B167+C167-(IF(B167&gt;0,MIN(Inputs!$L$8,B167+C167),0)),0))</f>
        <v>970</v>
      </c>
      <c r="AB167" s="32" t="n">
        <f aca="false">AA167-MIN(AA167,MAX(F167+G167-(IF(F167&gt;0,MIN(Inputs!$L$9,F167+G167),0)),0))</f>
        <v>970</v>
      </c>
      <c r="AC167" s="32" t="n">
        <f aca="false">AB167-MIN(AB167,MAX(J167+K167-(IF(J167&gt;0,MIN(Inputs!$L$10,J167+K167),0)),0))</f>
        <v>970</v>
      </c>
      <c r="AD167" s="32" t="n">
        <f aca="false">AC167-MIN(AC167,MAX(N167+O167-(IF(N167&gt;0,MIN(Inputs!$L$11,N167+O167),0)),0))</f>
        <v>970</v>
      </c>
      <c r="AE167" s="32" t="n">
        <f aca="false">AD167-MIN(AD167,MAX(R167+S167-(IF(R167&gt;0,MIN(Inputs!$L$12,R167+S167),0)),0))</f>
        <v>970</v>
      </c>
      <c r="AF167" s="32" t="n">
        <f aca="false">AE167-MIN(AE167,MAX(V167+W167-(IF(V167&gt;0,MIN(Inputs!$L$13,V167+W167),0)),0))</f>
        <v>970</v>
      </c>
      <c r="AG167" s="31" t="n">
        <f aca="false">(B167+C167-E167)+(F167+G167-I167)+(J167+K167-M167)+(N167+O167-Q167)+(R167+S167-U167)+(V167+W167-Y167)</f>
        <v>0</v>
      </c>
      <c r="AH167" s="31" t="n">
        <f aca="false">E167+I167+M167+Q167+U167+Y167</f>
        <v>0</v>
      </c>
      <c r="AI167" s="31" t="n">
        <f aca="false">C167+G167+K167+O167+S167+W167</f>
        <v>0</v>
      </c>
    </row>
    <row r="168" customFormat="false" ht="15" hidden="false" customHeight="false" outlineLevel="0" collapsed="false">
      <c r="A168" s="29" t="n">
        <v>164</v>
      </c>
      <c r="B168" s="30" t="n">
        <f aca="false">E167</f>
        <v>0</v>
      </c>
      <c r="C168" s="30" t="n">
        <f aca="false">B168*Inputs!$K$8/12</f>
        <v>0</v>
      </c>
      <c r="D168" s="30" t="n">
        <f aca="false">IF(B168&gt;0,MIN(Inputs!$L$8,B168+C168),0)+MIN(Z168,MAX(B168+C168-(IF(B168&gt;0,MIN(Inputs!$L$8,B168+C168),0)),0))</f>
        <v>0</v>
      </c>
      <c r="E168" s="31" t="n">
        <f aca="false">MAX(B168+C168-D168,0)</f>
        <v>0</v>
      </c>
      <c r="F168" s="30" t="n">
        <f aca="false">I167</f>
        <v>0</v>
      </c>
      <c r="G168" s="30" t="n">
        <f aca="false">F168*Inputs!$K$9/12</f>
        <v>0</v>
      </c>
      <c r="H168" s="30" t="n">
        <f aca="false">IF(F168&gt;0,MIN(Inputs!$L$9,F168+G168),0)+MIN(AA168,MAX(F168+G168-(IF(F168&gt;0,MIN(Inputs!$L$9,F168+G168),0)),0))</f>
        <v>0</v>
      </c>
      <c r="I168" s="31" t="n">
        <f aca="false">MAX(F168+G168-H168,0)</f>
        <v>0</v>
      </c>
      <c r="J168" s="30" t="n">
        <f aca="false">M167</f>
        <v>0</v>
      </c>
      <c r="K168" s="30" t="n">
        <f aca="false">J168*Inputs!$K$10/12</f>
        <v>0</v>
      </c>
      <c r="L168" s="30" t="n">
        <f aca="false">IF(J168&gt;0,MIN(Inputs!$L$10,J168+K168),0)+MIN(AB168,MAX(J168+K168-(IF(J168&gt;0,MIN(Inputs!$L$10,J168+K168),0)),0))</f>
        <v>0</v>
      </c>
      <c r="M168" s="31" t="n">
        <f aca="false">MAX(J168+K168-L168,0)</f>
        <v>0</v>
      </c>
      <c r="N168" s="30" t="n">
        <f aca="false">Q167</f>
        <v>0</v>
      </c>
      <c r="O168" s="30" t="n">
        <f aca="false">N168*Inputs!$K$11/12</f>
        <v>0</v>
      </c>
      <c r="P168" s="30" t="n">
        <f aca="false">IF(N168&gt;0,MIN(Inputs!$L$11,N168+O168),0)+MIN(AC168,MAX(N168+O168-(IF(N168&gt;0,MIN(Inputs!$L$11,N168+O168),0)),0))</f>
        <v>0</v>
      </c>
      <c r="Q168" s="31" t="n">
        <f aca="false">MAX(N168+O168-P168,0)</f>
        <v>0</v>
      </c>
      <c r="R168" s="30" t="n">
        <f aca="false">U167</f>
        <v>0</v>
      </c>
      <c r="S168" s="30" t="n">
        <f aca="false">R168*Inputs!$K$12/12</f>
        <v>0</v>
      </c>
      <c r="T168" s="30" t="n">
        <f aca="false">IF(R168&gt;0,MIN(Inputs!$L$12,R168+S168),0)+MIN(AD168,MAX(R168+S168-(IF(R168&gt;0,MIN(Inputs!$L$12,R168+S168),0)),0))</f>
        <v>0</v>
      </c>
      <c r="U168" s="31" t="n">
        <f aca="false">MAX(R168+S168-T168,0)</f>
        <v>0</v>
      </c>
      <c r="V168" s="30" t="n">
        <f aca="false">Y167</f>
        <v>0</v>
      </c>
      <c r="W168" s="30" t="n">
        <f aca="false">V168*Inputs!$K$13/12</f>
        <v>0</v>
      </c>
      <c r="X168" s="30" t="n">
        <f aca="false">IF(V168&gt;0,MIN(Inputs!$L$13,V168+W168),0)+MIN(AE168,MAX(V168+W168-(IF(V168&gt;0,MIN(Inputs!$L$13,V168+W168),0)),0))</f>
        <v>0</v>
      </c>
      <c r="Y168" s="31" t="n">
        <f aca="false">MAX(V168+W168-X168,0)</f>
        <v>0</v>
      </c>
      <c r="Z168" s="32" t="n">
        <f aca="false">Inputs!$B$4+IF(B168=0,Inputs!$L$8,0)+IF(F168=0,Inputs!$L$9,0)+IF(J168=0,Inputs!$L$10,0)+IF(N168=0,Inputs!$L$11,0)+IF(R168=0,Inputs!$L$12,0)+IF(V168=0,Inputs!$L$13,0)</f>
        <v>970</v>
      </c>
      <c r="AA168" s="32" t="n">
        <f aca="false">Z168-MIN(Z168,MAX(B168+C168-(IF(B168&gt;0,MIN(Inputs!$L$8,B168+C168),0)),0))</f>
        <v>970</v>
      </c>
      <c r="AB168" s="32" t="n">
        <f aca="false">AA168-MIN(AA168,MAX(F168+G168-(IF(F168&gt;0,MIN(Inputs!$L$9,F168+G168),0)),0))</f>
        <v>970</v>
      </c>
      <c r="AC168" s="32" t="n">
        <f aca="false">AB168-MIN(AB168,MAX(J168+K168-(IF(J168&gt;0,MIN(Inputs!$L$10,J168+K168),0)),0))</f>
        <v>970</v>
      </c>
      <c r="AD168" s="32" t="n">
        <f aca="false">AC168-MIN(AC168,MAX(N168+O168-(IF(N168&gt;0,MIN(Inputs!$L$11,N168+O168),0)),0))</f>
        <v>970</v>
      </c>
      <c r="AE168" s="32" t="n">
        <f aca="false">AD168-MIN(AD168,MAX(R168+S168-(IF(R168&gt;0,MIN(Inputs!$L$12,R168+S168),0)),0))</f>
        <v>970</v>
      </c>
      <c r="AF168" s="32" t="n">
        <f aca="false">AE168-MIN(AE168,MAX(V168+W168-(IF(V168&gt;0,MIN(Inputs!$L$13,V168+W168),0)),0))</f>
        <v>970</v>
      </c>
      <c r="AG168" s="31" t="n">
        <f aca="false">(B168+C168-E168)+(F168+G168-I168)+(J168+K168-M168)+(N168+O168-Q168)+(R168+S168-U168)+(V168+W168-Y168)</f>
        <v>0</v>
      </c>
      <c r="AH168" s="31" t="n">
        <f aca="false">E168+I168+M168+Q168+U168+Y168</f>
        <v>0</v>
      </c>
      <c r="AI168" s="31" t="n">
        <f aca="false">C168+G168+K168+O168+S168+W168</f>
        <v>0</v>
      </c>
    </row>
    <row r="169" customFormat="false" ht="15" hidden="false" customHeight="false" outlineLevel="0" collapsed="false">
      <c r="A169" s="29" t="n">
        <v>165</v>
      </c>
      <c r="B169" s="30" t="n">
        <f aca="false">E168</f>
        <v>0</v>
      </c>
      <c r="C169" s="30" t="n">
        <f aca="false">B169*Inputs!$K$8/12</f>
        <v>0</v>
      </c>
      <c r="D169" s="30" t="n">
        <f aca="false">IF(B169&gt;0,MIN(Inputs!$L$8,B169+C169),0)+MIN(Z169,MAX(B169+C169-(IF(B169&gt;0,MIN(Inputs!$L$8,B169+C169),0)),0))</f>
        <v>0</v>
      </c>
      <c r="E169" s="31" t="n">
        <f aca="false">MAX(B169+C169-D169,0)</f>
        <v>0</v>
      </c>
      <c r="F169" s="30" t="n">
        <f aca="false">I168</f>
        <v>0</v>
      </c>
      <c r="G169" s="30" t="n">
        <f aca="false">F169*Inputs!$K$9/12</f>
        <v>0</v>
      </c>
      <c r="H169" s="30" t="n">
        <f aca="false">IF(F169&gt;0,MIN(Inputs!$L$9,F169+G169),0)+MIN(AA169,MAX(F169+G169-(IF(F169&gt;0,MIN(Inputs!$L$9,F169+G169),0)),0))</f>
        <v>0</v>
      </c>
      <c r="I169" s="31" t="n">
        <f aca="false">MAX(F169+G169-H169,0)</f>
        <v>0</v>
      </c>
      <c r="J169" s="30" t="n">
        <f aca="false">M168</f>
        <v>0</v>
      </c>
      <c r="K169" s="30" t="n">
        <f aca="false">J169*Inputs!$K$10/12</f>
        <v>0</v>
      </c>
      <c r="L169" s="30" t="n">
        <f aca="false">IF(J169&gt;0,MIN(Inputs!$L$10,J169+K169),0)+MIN(AB169,MAX(J169+K169-(IF(J169&gt;0,MIN(Inputs!$L$10,J169+K169),0)),0))</f>
        <v>0</v>
      </c>
      <c r="M169" s="31" t="n">
        <f aca="false">MAX(J169+K169-L169,0)</f>
        <v>0</v>
      </c>
      <c r="N169" s="30" t="n">
        <f aca="false">Q168</f>
        <v>0</v>
      </c>
      <c r="O169" s="30" t="n">
        <f aca="false">N169*Inputs!$K$11/12</f>
        <v>0</v>
      </c>
      <c r="P169" s="30" t="n">
        <f aca="false">IF(N169&gt;0,MIN(Inputs!$L$11,N169+O169),0)+MIN(AC169,MAX(N169+O169-(IF(N169&gt;0,MIN(Inputs!$L$11,N169+O169),0)),0))</f>
        <v>0</v>
      </c>
      <c r="Q169" s="31" t="n">
        <f aca="false">MAX(N169+O169-P169,0)</f>
        <v>0</v>
      </c>
      <c r="R169" s="30" t="n">
        <f aca="false">U168</f>
        <v>0</v>
      </c>
      <c r="S169" s="30" t="n">
        <f aca="false">R169*Inputs!$K$12/12</f>
        <v>0</v>
      </c>
      <c r="T169" s="30" t="n">
        <f aca="false">IF(R169&gt;0,MIN(Inputs!$L$12,R169+S169),0)+MIN(AD169,MAX(R169+S169-(IF(R169&gt;0,MIN(Inputs!$L$12,R169+S169),0)),0))</f>
        <v>0</v>
      </c>
      <c r="U169" s="31" t="n">
        <f aca="false">MAX(R169+S169-T169,0)</f>
        <v>0</v>
      </c>
      <c r="V169" s="30" t="n">
        <f aca="false">Y168</f>
        <v>0</v>
      </c>
      <c r="W169" s="30" t="n">
        <f aca="false">V169*Inputs!$K$13/12</f>
        <v>0</v>
      </c>
      <c r="X169" s="30" t="n">
        <f aca="false">IF(V169&gt;0,MIN(Inputs!$L$13,V169+W169),0)+MIN(AE169,MAX(V169+W169-(IF(V169&gt;0,MIN(Inputs!$L$13,V169+W169),0)),0))</f>
        <v>0</v>
      </c>
      <c r="Y169" s="31" t="n">
        <f aca="false">MAX(V169+W169-X169,0)</f>
        <v>0</v>
      </c>
      <c r="Z169" s="32" t="n">
        <f aca="false">Inputs!$B$4+IF(B169=0,Inputs!$L$8,0)+IF(F169=0,Inputs!$L$9,0)+IF(J169=0,Inputs!$L$10,0)+IF(N169=0,Inputs!$L$11,0)+IF(R169=0,Inputs!$L$12,0)+IF(V169=0,Inputs!$L$13,0)</f>
        <v>970</v>
      </c>
      <c r="AA169" s="32" t="n">
        <f aca="false">Z169-MIN(Z169,MAX(B169+C169-(IF(B169&gt;0,MIN(Inputs!$L$8,B169+C169),0)),0))</f>
        <v>970</v>
      </c>
      <c r="AB169" s="32" t="n">
        <f aca="false">AA169-MIN(AA169,MAX(F169+G169-(IF(F169&gt;0,MIN(Inputs!$L$9,F169+G169),0)),0))</f>
        <v>970</v>
      </c>
      <c r="AC169" s="32" t="n">
        <f aca="false">AB169-MIN(AB169,MAX(J169+K169-(IF(J169&gt;0,MIN(Inputs!$L$10,J169+K169),0)),0))</f>
        <v>970</v>
      </c>
      <c r="AD169" s="32" t="n">
        <f aca="false">AC169-MIN(AC169,MAX(N169+O169-(IF(N169&gt;0,MIN(Inputs!$L$11,N169+O169),0)),0))</f>
        <v>970</v>
      </c>
      <c r="AE169" s="32" t="n">
        <f aca="false">AD169-MIN(AD169,MAX(R169+S169-(IF(R169&gt;0,MIN(Inputs!$L$12,R169+S169),0)),0))</f>
        <v>970</v>
      </c>
      <c r="AF169" s="32" t="n">
        <f aca="false">AE169-MIN(AE169,MAX(V169+W169-(IF(V169&gt;0,MIN(Inputs!$L$13,V169+W169),0)),0))</f>
        <v>970</v>
      </c>
      <c r="AG169" s="31" t="n">
        <f aca="false">(B169+C169-E169)+(F169+G169-I169)+(J169+K169-M169)+(N169+O169-Q169)+(R169+S169-U169)+(V169+W169-Y169)</f>
        <v>0</v>
      </c>
      <c r="AH169" s="31" t="n">
        <f aca="false">E169+I169+M169+Q169+U169+Y169</f>
        <v>0</v>
      </c>
      <c r="AI169" s="31" t="n">
        <f aca="false">C169+G169+K169+O169+S169+W169</f>
        <v>0</v>
      </c>
    </row>
    <row r="170" customFormat="false" ht="15" hidden="false" customHeight="false" outlineLevel="0" collapsed="false">
      <c r="A170" s="29" t="n">
        <v>166</v>
      </c>
      <c r="B170" s="30" t="n">
        <f aca="false">E169</f>
        <v>0</v>
      </c>
      <c r="C170" s="30" t="n">
        <f aca="false">B170*Inputs!$K$8/12</f>
        <v>0</v>
      </c>
      <c r="D170" s="30" t="n">
        <f aca="false">IF(B170&gt;0,MIN(Inputs!$L$8,B170+C170),0)+MIN(Z170,MAX(B170+C170-(IF(B170&gt;0,MIN(Inputs!$L$8,B170+C170),0)),0))</f>
        <v>0</v>
      </c>
      <c r="E170" s="31" t="n">
        <f aca="false">MAX(B170+C170-D170,0)</f>
        <v>0</v>
      </c>
      <c r="F170" s="30" t="n">
        <f aca="false">I169</f>
        <v>0</v>
      </c>
      <c r="G170" s="30" t="n">
        <f aca="false">F170*Inputs!$K$9/12</f>
        <v>0</v>
      </c>
      <c r="H170" s="30" t="n">
        <f aca="false">IF(F170&gt;0,MIN(Inputs!$L$9,F170+G170),0)+MIN(AA170,MAX(F170+G170-(IF(F170&gt;0,MIN(Inputs!$L$9,F170+G170),0)),0))</f>
        <v>0</v>
      </c>
      <c r="I170" s="31" t="n">
        <f aca="false">MAX(F170+G170-H170,0)</f>
        <v>0</v>
      </c>
      <c r="J170" s="30" t="n">
        <f aca="false">M169</f>
        <v>0</v>
      </c>
      <c r="K170" s="30" t="n">
        <f aca="false">J170*Inputs!$K$10/12</f>
        <v>0</v>
      </c>
      <c r="L170" s="30" t="n">
        <f aca="false">IF(J170&gt;0,MIN(Inputs!$L$10,J170+K170),0)+MIN(AB170,MAX(J170+K170-(IF(J170&gt;0,MIN(Inputs!$L$10,J170+K170),0)),0))</f>
        <v>0</v>
      </c>
      <c r="M170" s="31" t="n">
        <f aca="false">MAX(J170+K170-L170,0)</f>
        <v>0</v>
      </c>
      <c r="N170" s="30" t="n">
        <f aca="false">Q169</f>
        <v>0</v>
      </c>
      <c r="O170" s="30" t="n">
        <f aca="false">N170*Inputs!$K$11/12</f>
        <v>0</v>
      </c>
      <c r="P170" s="30" t="n">
        <f aca="false">IF(N170&gt;0,MIN(Inputs!$L$11,N170+O170),0)+MIN(AC170,MAX(N170+O170-(IF(N170&gt;0,MIN(Inputs!$L$11,N170+O170),0)),0))</f>
        <v>0</v>
      </c>
      <c r="Q170" s="31" t="n">
        <f aca="false">MAX(N170+O170-P170,0)</f>
        <v>0</v>
      </c>
      <c r="R170" s="30" t="n">
        <f aca="false">U169</f>
        <v>0</v>
      </c>
      <c r="S170" s="30" t="n">
        <f aca="false">R170*Inputs!$K$12/12</f>
        <v>0</v>
      </c>
      <c r="T170" s="30" t="n">
        <f aca="false">IF(R170&gt;0,MIN(Inputs!$L$12,R170+S170),0)+MIN(AD170,MAX(R170+S170-(IF(R170&gt;0,MIN(Inputs!$L$12,R170+S170),0)),0))</f>
        <v>0</v>
      </c>
      <c r="U170" s="31" t="n">
        <f aca="false">MAX(R170+S170-T170,0)</f>
        <v>0</v>
      </c>
      <c r="V170" s="30" t="n">
        <f aca="false">Y169</f>
        <v>0</v>
      </c>
      <c r="W170" s="30" t="n">
        <f aca="false">V170*Inputs!$K$13/12</f>
        <v>0</v>
      </c>
      <c r="X170" s="30" t="n">
        <f aca="false">IF(V170&gt;0,MIN(Inputs!$L$13,V170+W170),0)+MIN(AE170,MAX(V170+W170-(IF(V170&gt;0,MIN(Inputs!$L$13,V170+W170),0)),0))</f>
        <v>0</v>
      </c>
      <c r="Y170" s="31" t="n">
        <f aca="false">MAX(V170+W170-X170,0)</f>
        <v>0</v>
      </c>
      <c r="Z170" s="32" t="n">
        <f aca="false">Inputs!$B$4+IF(B170=0,Inputs!$L$8,0)+IF(F170=0,Inputs!$L$9,0)+IF(J170=0,Inputs!$L$10,0)+IF(N170=0,Inputs!$L$11,0)+IF(R170=0,Inputs!$L$12,0)+IF(V170=0,Inputs!$L$13,0)</f>
        <v>970</v>
      </c>
      <c r="AA170" s="32" t="n">
        <f aca="false">Z170-MIN(Z170,MAX(B170+C170-(IF(B170&gt;0,MIN(Inputs!$L$8,B170+C170),0)),0))</f>
        <v>970</v>
      </c>
      <c r="AB170" s="32" t="n">
        <f aca="false">AA170-MIN(AA170,MAX(F170+G170-(IF(F170&gt;0,MIN(Inputs!$L$9,F170+G170),0)),0))</f>
        <v>970</v>
      </c>
      <c r="AC170" s="32" t="n">
        <f aca="false">AB170-MIN(AB170,MAX(J170+K170-(IF(J170&gt;0,MIN(Inputs!$L$10,J170+K170),0)),0))</f>
        <v>970</v>
      </c>
      <c r="AD170" s="32" t="n">
        <f aca="false">AC170-MIN(AC170,MAX(N170+O170-(IF(N170&gt;0,MIN(Inputs!$L$11,N170+O170),0)),0))</f>
        <v>970</v>
      </c>
      <c r="AE170" s="32" t="n">
        <f aca="false">AD170-MIN(AD170,MAX(R170+S170-(IF(R170&gt;0,MIN(Inputs!$L$12,R170+S170),0)),0))</f>
        <v>970</v>
      </c>
      <c r="AF170" s="32" t="n">
        <f aca="false">AE170-MIN(AE170,MAX(V170+W170-(IF(V170&gt;0,MIN(Inputs!$L$13,V170+W170),0)),0))</f>
        <v>970</v>
      </c>
      <c r="AG170" s="31" t="n">
        <f aca="false">(B170+C170-E170)+(F170+G170-I170)+(J170+K170-M170)+(N170+O170-Q170)+(R170+S170-U170)+(V170+W170-Y170)</f>
        <v>0</v>
      </c>
      <c r="AH170" s="31" t="n">
        <f aca="false">E170+I170+M170+Q170+U170+Y170</f>
        <v>0</v>
      </c>
      <c r="AI170" s="31" t="n">
        <f aca="false">C170+G170+K170+O170+S170+W170</f>
        <v>0</v>
      </c>
    </row>
    <row r="171" customFormat="false" ht="15" hidden="false" customHeight="false" outlineLevel="0" collapsed="false">
      <c r="A171" s="29" t="n">
        <v>167</v>
      </c>
      <c r="B171" s="30" t="n">
        <f aca="false">E170</f>
        <v>0</v>
      </c>
      <c r="C171" s="30" t="n">
        <f aca="false">B171*Inputs!$K$8/12</f>
        <v>0</v>
      </c>
      <c r="D171" s="30" t="n">
        <f aca="false">IF(B171&gt;0,MIN(Inputs!$L$8,B171+C171),0)+MIN(Z171,MAX(B171+C171-(IF(B171&gt;0,MIN(Inputs!$L$8,B171+C171),0)),0))</f>
        <v>0</v>
      </c>
      <c r="E171" s="31" t="n">
        <f aca="false">MAX(B171+C171-D171,0)</f>
        <v>0</v>
      </c>
      <c r="F171" s="30" t="n">
        <f aca="false">I170</f>
        <v>0</v>
      </c>
      <c r="G171" s="30" t="n">
        <f aca="false">F171*Inputs!$K$9/12</f>
        <v>0</v>
      </c>
      <c r="H171" s="30" t="n">
        <f aca="false">IF(F171&gt;0,MIN(Inputs!$L$9,F171+G171),0)+MIN(AA171,MAX(F171+G171-(IF(F171&gt;0,MIN(Inputs!$L$9,F171+G171),0)),0))</f>
        <v>0</v>
      </c>
      <c r="I171" s="31" t="n">
        <f aca="false">MAX(F171+G171-H171,0)</f>
        <v>0</v>
      </c>
      <c r="J171" s="30" t="n">
        <f aca="false">M170</f>
        <v>0</v>
      </c>
      <c r="K171" s="30" t="n">
        <f aca="false">J171*Inputs!$K$10/12</f>
        <v>0</v>
      </c>
      <c r="L171" s="30" t="n">
        <f aca="false">IF(J171&gt;0,MIN(Inputs!$L$10,J171+K171),0)+MIN(AB171,MAX(J171+K171-(IF(J171&gt;0,MIN(Inputs!$L$10,J171+K171),0)),0))</f>
        <v>0</v>
      </c>
      <c r="M171" s="31" t="n">
        <f aca="false">MAX(J171+K171-L171,0)</f>
        <v>0</v>
      </c>
      <c r="N171" s="30" t="n">
        <f aca="false">Q170</f>
        <v>0</v>
      </c>
      <c r="O171" s="30" t="n">
        <f aca="false">N171*Inputs!$K$11/12</f>
        <v>0</v>
      </c>
      <c r="P171" s="30" t="n">
        <f aca="false">IF(N171&gt;0,MIN(Inputs!$L$11,N171+O171),0)+MIN(AC171,MAX(N171+O171-(IF(N171&gt;0,MIN(Inputs!$L$11,N171+O171),0)),0))</f>
        <v>0</v>
      </c>
      <c r="Q171" s="31" t="n">
        <f aca="false">MAX(N171+O171-P171,0)</f>
        <v>0</v>
      </c>
      <c r="R171" s="30" t="n">
        <f aca="false">U170</f>
        <v>0</v>
      </c>
      <c r="S171" s="30" t="n">
        <f aca="false">R171*Inputs!$K$12/12</f>
        <v>0</v>
      </c>
      <c r="T171" s="30" t="n">
        <f aca="false">IF(R171&gt;0,MIN(Inputs!$L$12,R171+S171),0)+MIN(AD171,MAX(R171+S171-(IF(R171&gt;0,MIN(Inputs!$L$12,R171+S171),0)),0))</f>
        <v>0</v>
      </c>
      <c r="U171" s="31" t="n">
        <f aca="false">MAX(R171+S171-T171,0)</f>
        <v>0</v>
      </c>
      <c r="V171" s="30" t="n">
        <f aca="false">Y170</f>
        <v>0</v>
      </c>
      <c r="W171" s="30" t="n">
        <f aca="false">V171*Inputs!$K$13/12</f>
        <v>0</v>
      </c>
      <c r="X171" s="30" t="n">
        <f aca="false">IF(V171&gt;0,MIN(Inputs!$L$13,V171+W171),0)+MIN(AE171,MAX(V171+W171-(IF(V171&gt;0,MIN(Inputs!$L$13,V171+W171),0)),0))</f>
        <v>0</v>
      </c>
      <c r="Y171" s="31" t="n">
        <f aca="false">MAX(V171+W171-X171,0)</f>
        <v>0</v>
      </c>
      <c r="Z171" s="32" t="n">
        <f aca="false">Inputs!$B$4+IF(B171=0,Inputs!$L$8,0)+IF(F171=0,Inputs!$L$9,0)+IF(J171=0,Inputs!$L$10,0)+IF(N171=0,Inputs!$L$11,0)+IF(R171=0,Inputs!$L$12,0)+IF(V171=0,Inputs!$L$13,0)</f>
        <v>970</v>
      </c>
      <c r="AA171" s="32" t="n">
        <f aca="false">Z171-MIN(Z171,MAX(B171+C171-(IF(B171&gt;0,MIN(Inputs!$L$8,B171+C171),0)),0))</f>
        <v>970</v>
      </c>
      <c r="AB171" s="32" t="n">
        <f aca="false">AA171-MIN(AA171,MAX(F171+G171-(IF(F171&gt;0,MIN(Inputs!$L$9,F171+G171),0)),0))</f>
        <v>970</v>
      </c>
      <c r="AC171" s="32" t="n">
        <f aca="false">AB171-MIN(AB171,MAX(J171+K171-(IF(J171&gt;0,MIN(Inputs!$L$10,J171+K171),0)),0))</f>
        <v>970</v>
      </c>
      <c r="AD171" s="32" t="n">
        <f aca="false">AC171-MIN(AC171,MAX(N171+O171-(IF(N171&gt;0,MIN(Inputs!$L$11,N171+O171),0)),0))</f>
        <v>970</v>
      </c>
      <c r="AE171" s="32" t="n">
        <f aca="false">AD171-MIN(AD171,MAX(R171+S171-(IF(R171&gt;0,MIN(Inputs!$L$12,R171+S171),0)),0))</f>
        <v>970</v>
      </c>
      <c r="AF171" s="32" t="n">
        <f aca="false">AE171-MIN(AE171,MAX(V171+W171-(IF(V171&gt;0,MIN(Inputs!$L$13,V171+W171),0)),0))</f>
        <v>970</v>
      </c>
      <c r="AG171" s="31" t="n">
        <f aca="false">(B171+C171-E171)+(F171+G171-I171)+(J171+K171-M171)+(N171+O171-Q171)+(R171+S171-U171)+(V171+W171-Y171)</f>
        <v>0</v>
      </c>
      <c r="AH171" s="31" t="n">
        <f aca="false">E171+I171+M171+Q171+U171+Y171</f>
        <v>0</v>
      </c>
      <c r="AI171" s="31" t="n">
        <f aca="false">C171+G171+K171+O171+S171+W171</f>
        <v>0</v>
      </c>
    </row>
    <row r="172" customFormat="false" ht="15" hidden="false" customHeight="false" outlineLevel="0" collapsed="false">
      <c r="A172" s="29" t="n">
        <v>168</v>
      </c>
      <c r="B172" s="30" t="n">
        <f aca="false">E171</f>
        <v>0</v>
      </c>
      <c r="C172" s="30" t="n">
        <f aca="false">B172*Inputs!$K$8/12</f>
        <v>0</v>
      </c>
      <c r="D172" s="30" t="n">
        <f aca="false">IF(B172&gt;0,MIN(Inputs!$L$8,B172+C172),0)+MIN(Z172,MAX(B172+C172-(IF(B172&gt;0,MIN(Inputs!$L$8,B172+C172),0)),0))</f>
        <v>0</v>
      </c>
      <c r="E172" s="31" t="n">
        <f aca="false">MAX(B172+C172-D172,0)</f>
        <v>0</v>
      </c>
      <c r="F172" s="30" t="n">
        <f aca="false">I171</f>
        <v>0</v>
      </c>
      <c r="G172" s="30" t="n">
        <f aca="false">F172*Inputs!$K$9/12</f>
        <v>0</v>
      </c>
      <c r="H172" s="30" t="n">
        <f aca="false">IF(F172&gt;0,MIN(Inputs!$L$9,F172+G172),0)+MIN(AA172,MAX(F172+G172-(IF(F172&gt;0,MIN(Inputs!$L$9,F172+G172),0)),0))</f>
        <v>0</v>
      </c>
      <c r="I172" s="31" t="n">
        <f aca="false">MAX(F172+G172-H172,0)</f>
        <v>0</v>
      </c>
      <c r="J172" s="30" t="n">
        <f aca="false">M171</f>
        <v>0</v>
      </c>
      <c r="K172" s="30" t="n">
        <f aca="false">J172*Inputs!$K$10/12</f>
        <v>0</v>
      </c>
      <c r="L172" s="30" t="n">
        <f aca="false">IF(J172&gt;0,MIN(Inputs!$L$10,J172+K172),0)+MIN(AB172,MAX(J172+K172-(IF(J172&gt;0,MIN(Inputs!$L$10,J172+K172),0)),0))</f>
        <v>0</v>
      </c>
      <c r="M172" s="31" t="n">
        <f aca="false">MAX(J172+K172-L172,0)</f>
        <v>0</v>
      </c>
      <c r="N172" s="30" t="n">
        <f aca="false">Q171</f>
        <v>0</v>
      </c>
      <c r="O172" s="30" t="n">
        <f aca="false">N172*Inputs!$K$11/12</f>
        <v>0</v>
      </c>
      <c r="P172" s="30" t="n">
        <f aca="false">IF(N172&gt;0,MIN(Inputs!$L$11,N172+O172),0)+MIN(AC172,MAX(N172+O172-(IF(N172&gt;0,MIN(Inputs!$L$11,N172+O172),0)),0))</f>
        <v>0</v>
      </c>
      <c r="Q172" s="31" t="n">
        <f aca="false">MAX(N172+O172-P172,0)</f>
        <v>0</v>
      </c>
      <c r="R172" s="30" t="n">
        <f aca="false">U171</f>
        <v>0</v>
      </c>
      <c r="S172" s="30" t="n">
        <f aca="false">R172*Inputs!$K$12/12</f>
        <v>0</v>
      </c>
      <c r="T172" s="30" t="n">
        <f aca="false">IF(R172&gt;0,MIN(Inputs!$L$12,R172+S172),0)+MIN(AD172,MAX(R172+S172-(IF(R172&gt;0,MIN(Inputs!$L$12,R172+S172),0)),0))</f>
        <v>0</v>
      </c>
      <c r="U172" s="31" t="n">
        <f aca="false">MAX(R172+S172-T172,0)</f>
        <v>0</v>
      </c>
      <c r="V172" s="30" t="n">
        <f aca="false">Y171</f>
        <v>0</v>
      </c>
      <c r="W172" s="30" t="n">
        <f aca="false">V172*Inputs!$K$13/12</f>
        <v>0</v>
      </c>
      <c r="X172" s="30" t="n">
        <f aca="false">IF(V172&gt;0,MIN(Inputs!$L$13,V172+W172),0)+MIN(AE172,MAX(V172+W172-(IF(V172&gt;0,MIN(Inputs!$L$13,V172+W172),0)),0))</f>
        <v>0</v>
      </c>
      <c r="Y172" s="31" t="n">
        <f aca="false">MAX(V172+W172-X172,0)</f>
        <v>0</v>
      </c>
      <c r="Z172" s="32" t="n">
        <f aca="false">Inputs!$B$4+IF(B172=0,Inputs!$L$8,0)+IF(F172=0,Inputs!$L$9,0)+IF(J172=0,Inputs!$L$10,0)+IF(N172=0,Inputs!$L$11,0)+IF(R172=0,Inputs!$L$12,0)+IF(V172=0,Inputs!$L$13,0)</f>
        <v>970</v>
      </c>
      <c r="AA172" s="32" t="n">
        <f aca="false">Z172-MIN(Z172,MAX(B172+C172-(IF(B172&gt;0,MIN(Inputs!$L$8,B172+C172),0)),0))</f>
        <v>970</v>
      </c>
      <c r="AB172" s="32" t="n">
        <f aca="false">AA172-MIN(AA172,MAX(F172+G172-(IF(F172&gt;0,MIN(Inputs!$L$9,F172+G172),0)),0))</f>
        <v>970</v>
      </c>
      <c r="AC172" s="32" t="n">
        <f aca="false">AB172-MIN(AB172,MAX(J172+K172-(IF(J172&gt;0,MIN(Inputs!$L$10,J172+K172),0)),0))</f>
        <v>970</v>
      </c>
      <c r="AD172" s="32" t="n">
        <f aca="false">AC172-MIN(AC172,MAX(N172+O172-(IF(N172&gt;0,MIN(Inputs!$L$11,N172+O172),0)),0))</f>
        <v>970</v>
      </c>
      <c r="AE172" s="32" t="n">
        <f aca="false">AD172-MIN(AD172,MAX(R172+S172-(IF(R172&gt;0,MIN(Inputs!$L$12,R172+S172),0)),0))</f>
        <v>970</v>
      </c>
      <c r="AF172" s="32" t="n">
        <f aca="false">AE172-MIN(AE172,MAX(V172+W172-(IF(V172&gt;0,MIN(Inputs!$L$13,V172+W172),0)),0))</f>
        <v>970</v>
      </c>
      <c r="AG172" s="31" t="n">
        <f aca="false">(B172+C172-E172)+(F172+G172-I172)+(J172+K172-M172)+(N172+O172-Q172)+(R172+S172-U172)+(V172+W172-Y172)</f>
        <v>0</v>
      </c>
      <c r="AH172" s="31" t="n">
        <f aca="false">E172+I172+M172+Q172+U172+Y172</f>
        <v>0</v>
      </c>
      <c r="AI172" s="31" t="n">
        <f aca="false">C172+G172+K172+O172+S172+W172</f>
        <v>0</v>
      </c>
    </row>
    <row r="173" customFormat="false" ht="15" hidden="false" customHeight="false" outlineLevel="0" collapsed="false">
      <c r="A173" s="29" t="n">
        <v>169</v>
      </c>
      <c r="B173" s="30" t="n">
        <f aca="false">E172</f>
        <v>0</v>
      </c>
      <c r="C173" s="30" t="n">
        <f aca="false">B173*Inputs!$K$8/12</f>
        <v>0</v>
      </c>
      <c r="D173" s="30" t="n">
        <f aca="false">IF(B173&gt;0,MIN(Inputs!$L$8,B173+C173),0)+MIN(Z173,MAX(B173+C173-(IF(B173&gt;0,MIN(Inputs!$L$8,B173+C173),0)),0))</f>
        <v>0</v>
      </c>
      <c r="E173" s="31" t="n">
        <f aca="false">MAX(B173+C173-D173,0)</f>
        <v>0</v>
      </c>
      <c r="F173" s="30" t="n">
        <f aca="false">I172</f>
        <v>0</v>
      </c>
      <c r="G173" s="30" t="n">
        <f aca="false">F173*Inputs!$K$9/12</f>
        <v>0</v>
      </c>
      <c r="H173" s="30" t="n">
        <f aca="false">IF(F173&gt;0,MIN(Inputs!$L$9,F173+G173),0)+MIN(AA173,MAX(F173+G173-(IF(F173&gt;0,MIN(Inputs!$L$9,F173+G173),0)),0))</f>
        <v>0</v>
      </c>
      <c r="I173" s="31" t="n">
        <f aca="false">MAX(F173+G173-H173,0)</f>
        <v>0</v>
      </c>
      <c r="J173" s="30" t="n">
        <f aca="false">M172</f>
        <v>0</v>
      </c>
      <c r="K173" s="30" t="n">
        <f aca="false">J173*Inputs!$K$10/12</f>
        <v>0</v>
      </c>
      <c r="L173" s="30" t="n">
        <f aca="false">IF(J173&gt;0,MIN(Inputs!$L$10,J173+K173),0)+MIN(AB173,MAX(J173+K173-(IF(J173&gt;0,MIN(Inputs!$L$10,J173+K173),0)),0))</f>
        <v>0</v>
      </c>
      <c r="M173" s="31" t="n">
        <f aca="false">MAX(J173+K173-L173,0)</f>
        <v>0</v>
      </c>
      <c r="N173" s="30" t="n">
        <f aca="false">Q172</f>
        <v>0</v>
      </c>
      <c r="O173" s="30" t="n">
        <f aca="false">N173*Inputs!$K$11/12</f>
        <v>0</v>
      </c>
      <c r="P173" s="30" t="n">
        <f aca="false">IF(N173&gt;0,MIN(Inputs!$L$11,N173+O173),0)+MIN(AC173,MAX(N173+O173-(IF(N173&gt;0,MIN(Inputs!$L$11,N173+O173),0)),0))</f>
        <v>0</v>
      </c>
      <c r="Q173" s="31" t="n">
        <f aca="false">MAX(N173+O173-P173,0)</f>
        <v>0</v>
      </c>
      <c r="R173" s="30" t="n">
        <f aca="false">U172</f>
        <v>0</v>
      </c>
      <c r="S173" s="30" t="n">
        <f aca="false">R173*Inputs!$K$12/12</f>
        <v>0</v>
      </c>
      <c r="T173" s="30" t="n">
        <f aca="false">IF(R173&gt;0,MIN(Inputs!$L$12,R173+S173),0)+MIN(AD173,MAX(R173+S173-(IF(R173&gt;0,MIN(Inputs!$L$12,R173+S173),0)),0))</f>
        <v>0</v>
      </c>
      <c r="U173" s="31" t="n">
        <f aca="false">MAX(R173+S173-T173,0)</f>
        <v>0</v>
      </c>
      <c r="V173" s="30" t="n">
        <f aca="false">Y172</f>
        <v>0</v>
      </c>
      <c r="W173" s="30" t="n">
        <f aca="false">V173*Inputs!$K$13/12</f>
        <v>0</v>
      </c>
      <c r="X173" s="30" t="n">
        <f aca="false">IF(V173&gt;0,MIN(Inputs!$L$13,V173+W173),0)+MIN(AE173,MAX(V173+W173-(IF(V173&gt;0,MIN(Inputs!$L$13,V173+W173),0)),0))</f>
        <v>0</v>
      </c>
      <c r="Y173" s="31" t="n">
        <f aca="false">MAX(V173+W173-X173,0)</f>
        <v>0</v>
      </c>
      <c r="Z173" s="32" t="n">
        <f aca="false">Inputs!$B$4+IF(B173=0,Inputs!$L$8,0)+IF(F173=0,Inputs!$L$9,0)+IF(J173=0,Inputs!$L$10,0)+IF(N173=0,Inputs!$L$11,0)+IF(R173=0,Inputs!$L$12,0)+IF(V173=0,Inputs!$L$13,0)</f>
        <v>970</v>
      </c>
      <c r="AA173" s="32" t="n">
        <f aca="false">Z173-MIN(Z173,MAX(B173+C173-(IF(B173&gt;0,MIN(Inputs!$L$8,B173+C173),0)),0))</f>
        <v>970</v>
      </c>
      <c r="AB173" s="32" t="n">
        <f aca="false">AA173-MIN(AA173,MAX(F173+G173-(IF(F173&gt;0,MIN(Inputs!$L$9,F173+G173),0)),0))</f>
        <v>970</v>
      </c>
      <c r="AC173" s="32" t="n">
        <f aca="false">AB173-MIN(AB173,MAX(J173+K173-(IF(J173&gt;0,MIN(Inputs!$L$10,J173+K173),0)),0))</f>
        <v>970</v>
      </c>
      <c r="AD173" s="32" t="n">
        <f aca="false">AC173-MIN(AC173,MAX(N173+O173-(IF(N173&gt;0,MIN(Inputs!$L$11,N173+O173),0)),0))</f>
        <v>970</v>
      </c>
      <c r="AE173" s="32" t="n">
        <f aca="false">AD173-MIN(AD173,MAX(R173+S173-(IF(R173&gt;0,MIN(Inputs!$L$12,R173+S173),0)),0))</f>
        <v>970</v>
      </c>
      <c r="AF173" s="32" t="n">
        <f aca="false">AE173-MIN(AE173,MAX(V173+W173-(IF(V173&gt;0,MIN(Inputs!$L$13,V173+W173),0)),0))</f>
        <v>970</v>
      </c>
      <c r="AG173" s="31" t="n">
        <f aca="false">(B173+C173-E173)+(F173+G173-I173)+(J173+K173-M173)+(N173+O173-Q173)+(R173+S173-U173)+(V173+W173-Y173)</f>
        <v>0</v>
      </c>
      <c r="AH173" s="31" t="n">
        <f aca="false">E173+I173+M173+Q173+U173+Y173</f>
        <v>0</v>
      </c>
      <c r="AI173" s="31" t="n">
        <f aca="false">C173+G173+K173+O173+S173+W173</f>
        <v>0</v>
      </c>
    </row>
    <row r="174" customFormat="false" ht="15" hidden="false" customHeight="false" outlineLevel="0" collapsed="false">
      <c r="A174" s="29" t="n">
        <v>170</v>
      </c>
      <c r="B174" s="30" t="n">
        <f aca="false">E173</f>
        <v>0</v>
      </c>
      <c r="C174" s="30" t="n">
        <f aca="false">B174*Inputs!$K$8/12</f>
        <v>0</v>
      </c>
      <c r="D174" s="30" t="n">
        <f aca="false">IF(B174&gt;0,MIN(Inputs!$L$8,B174+C174),0)+MIN(Z174,MAX(B174+C174-(IF(B174&gt;0,MIN(Inputs!$L$8,B174+C174),0)),0))</f>
        <v>0</v>
      </c>
      <c r="E174" s="31" t="n">
        <f aca="false">MAX(B174+C174-D174,0)</f>
        <v>0</v>
      </c>
      <c r="F174" s="30" t="n">
        <f aca="false">I173</f>
        <v>0</v>
      </c>
      <c r="G174" s="30" t="n">
        <f aca="false">F174*Inputs!$K$9/12</f>
        <v>0</v>
      </c>
      <c r="H174" s="30" t="n">
        <f aca="false">IF(F174&gt;0,MIN(Inputs!$L$9,F174+G174),0)+MIN(AA174,MAX(F174+G174-(IF(F174&gt;0,MIN(Inputs!$L$9,F174+G174),0)),0))</f>
        <v>0</v>
      </c>
      <c r="I174" s="31" t="n">
        <f aca="false">MAX(F174+G174-H174,0)</f>
        <v>0</v>
      </c>
      <c r="J174" s="30" t="n">
        <f aca="false">M173</f>
        <v>0</v>
      </c>
      <c r="K174" s="30" t="n">
        <f aca="false">J174*Inputs!$K$10/12</f>
        <v>0</v>
      </c>
      <c r="L174" s="30" t="n">
        <f aca="false">IF(J174&gt;0,MIN(Inputs!$L$10,J174+K174),0)+MIN(AB174,MAX(J174+K174-(IF(J174&gt;0,MIN(Inputs!$L$10,J174+K174),0)),0))</f>
        <v>0</v>
      </c>
      <c r="M174" s="31" t="n">
        <f aca="false">MAX(J174+K174-L174,0)</f>
        <v>0</v>
      </c>
      <c r="N174" s="30" t="n">
        <f aca="false">Q173</f>
        <v>0</v>
      </c>
      <c r="O174" s="30" t="n">
        <f aca="false">N174*Inputs!$K$11/12</f>
        <v>0</v>
      </c>
      <c r="P174" s="30" t="n">
        <f aca="false">IF(N174&gt;0,MIN(Inputs!$L$11,N174+O174),0)+MIN(AC174,MAX(N174+O174-(IF(N174&gt;0,MIN(Inputs!$L$11,N174+O174),0)),0))</f>
        <v>0</v>
      </c>
      <c r="Q174" s="31" t="n">
        <f aca="false">MAX(N174+O174-P174,0)</f>
        <v>0</v>
      </c>
      <c r="R174" s="30" t="n">
        <f aca="false">U173</f>
        <v>0</v>
      </c>
      <c r="S174" s="30" t="n">
        <f aca="false">R174*Inputs!$K$12/12</f>
        <v>0</v>
      </c>
      <c r="T174" s="30" t="n">
        <f aca="false">IF(R174&gt;0,MIN(Inputs!$L$12,R174+S174),0)+MIN(AD174,MAX(R174+S174-(IF(R174&gt;0,MIN(Inputs!$L$12,R174+S174),0)),0))</f>
        <v>0</v>
      </c>
      <c r="U174" s="31" t="n">
        <f aca="false">MAX(R174+S174-T174,0)</f>
        <v>0</v>
      </c>
      <c r="V174" s="30" t="n">
        <f aca="false">Y173</f>
        <v>0</v>
      </c>
      <c r="W174" s="30" t="n">
        <f aca="false">V174*Inputs!$K$13/12</f>
        <v>0</v>
      </c>
      <c r="X174" s="30" t="n">
        <f aca="false">IF(V174&gt;0,MIN(Inputs!$L$13,V174+W174),0)+MIN(AE174,MAX(V174+W174-(IF(V174&gt;0,MIN(Inputs!$L$13,V174+W174),0)),0))</f>
        <v>0</v>
      </c>
      <c r="Y174" s="31" t="n">
        <f aca="false">MAX(V174+W174-X174,0)</f>
        <v>0</v>
      </c>
      <c r="Z174" s="32" t="n">
        <f aca="false">Inputs!$B$4+IF(B174=0,Inputs!$L$8,0)+IF(F174=0,Inputs!$L$9,0)+IF(J174=0,Inputs!$L$10,0)+IF(N174=0,Inputs!$L$11,0)+IF(R174=0,Inputs!$L$12,0)+IF(V174=0,Inputs!$L$13,0)</f>
        <v>970</v>
      </c>
      <c r="AA174" s="32" t="n">
        <f aca="false">Z174-MIN(Z174,MAX(B174+C174-(IF(B174&gt;0,MIN(Inputs!$L$8,B174+C174),0)),0))</f>
        <v>970</v>
      </c>
      <c r="AB174" s="32" t="n">
        <f aca="false">AA174-MIN(AA174,MAX(F174+G174-(IF(F174&gt;0,MIN(Inputs!$L$9,F174+G174),0)),0))</f>
        <v>970</v>
      </c>
      <c r="AC174" s="32" t="n">
        <f aca="false">AB174-MIN(AB174,MAX(J174+K174-(IF(J174&gt;0,MIN(Inputs!$L$10,J174+K174),0)),0))</f>
        <v>970</v>
      </c>
      <c r="AD174" s="32" t="n">
        <f aca="false">AC174-MIN(AC174,MAX(N174+O174-(IF(N174&gt;0,MIN(Inputs!$L$11,N174+O174),0)),0))</f>
        <v>970</v>
      </c>
      <c r="AE174" s="32" t="n">
        <f aca="false">AD174-MIN(AD174,MAX(R174+S174-(IF(R174&gt;0,MIN(Inputs!$L$12,R174+S174),0)),0))</f>
        <v>970</v>
      </c>
      <c r="AF174" s="32" t="n">
        <f aca="false">AE174-MIN(AE174,MAX(V174+W174-(IF(V174&gt;0,MIN(Inputs!$L$13,V174+W174),0)),0))</f>
        <v>970</v>
      </c>
      <c r="AG174" s="31" t="n">
        <f aca="false">(B174+C174-E174)+(F174+G174-I174)+(J174+K174-M174)+(N174+O174-Q174)+(R174+S174-U174)+(V174+W174-Y174)</f>
        <v>0</v>
      </c>
      <c r="AH174" s="31" t="n">
        <f aca="false">E174+I174+M174+Q174+U174+Y174</f>
        <v>0</v>
      </c>
      <c r="AI174" s="31" t="n">
        <f aca="false">C174+G174+K174+O174+S174+W174</f>
        <v>0</v>
      </c>
    </row>
    <row r="175" customFormat="false" ht="15" hidden="false" customHeight="false" outlineLevel="0" collapsed="false">
      <c r="A175" s="29" t="n">
        <v>171</v>
      </c>
      <c r="B175" s="30" t="n">
        <f aca="false">E174</f>
        <v>0</v>
      </c>
      <c r="C175" s="30" t="n">
        <f aca="false">B175*Inputs!$K$8/12</f>
        <v>0</v>
      </c>
      <c r="D175" s="30" t="n">
        <f aca="false">IF(B175&gt;0,MIN(Inputs!$L$8,B175+C175),0)+MIN(Z175,MAX(B175+C175-(IF(B175&gt;0,MIN(Inputs!$L$8,B175+C175),0)),0))</f>
        <v>0</v>
      </c>
      <c r="E175" s="31" t="n">
        <f aca="false">MAX(B175+C175-D175,0)</f>
        <v>0</v>
      </c>
      <c r="F175" s="30" t="n">
        <f aca="false">I174</f>
        <v>0</v>
      </c>
      <c r="G175" s="30" t="n">
        <f aca="false">F175*Inputs!$K$9/12</f>
        <v>0</v>
      </c>
      <c r="H175" s="30" t="n">
        <f aca="false">IF(F175&gt;0,MIN(Inputs!$L$9,F175+G175),0)+MIN(AA175,MAX(F175+G175-(IF(F175&gt;0,MIN(Inputs!$L$9,F175+G175),0)),0))</f>
        <v>0</v>
      </c>
      <c r="I175" s="31" t="n">
        <f aca="false">MAX(F175+G175-H175,0)</f>
        <v>0</v>
      </c>
      <c r="J175" s="30" t="n">
        <f aca="false">M174</f>
        <v>0</v>
      </c>
      <c r="K175" s="30" t="n">
        <f aca="false">J175*Inputs!$K$10/12</f>
        <v>0</v>
      </c>
      <c r="L175" s="30" t="n">
        <f aca="false">IF(J175&gt;0,MIN(Inputs!$L$10,J175+K175),0)+MIN(AB175,MAX(J175+K175-(IF(J175&gt;0,MIN(Inputs!$L$10,J175+K175),0)),0))</f>
        <v>0</v>
      </c>
      <c r="M175" s="31" t="n">
        <f aca="false">MAX(J175+K175-L175,0)</f>
        <v>0</v>
      </c>
      <c r="N175" s="30" t="n">
        <f aca="false">Q174</f>
        <v>0</v>
      </c>
      <c r="O175" s="30" t="n">
        <f aca="false">N175*Inputs!$K$11/12</f>
        <v>0</v>
      </c>
      <c r="P175" s="30" t="n">
        <f aca="false">IF(N175&gt;0,MIN(Inputs!$L$11,N175+O175),0)+MIN(AC175,MAX(N175+O175-(IF(N175&gt;0,MIN(Inputs!$L$11,N175+O175),0)),0))</f>
        <v>0</v>
      </c>
      <c r="Q175" s="31" t="n">
        <f aca="false">MAX(N175+O175-P175,0)</f>
        <v>0</v>
      </c>
      <c r="R175" s="30" t="n">
        <f aca="false">U174</f>
        <v>0</v>
      </c>
      <c r="S175" s="30" t="n">
        <f aca="false">R175*Inputs!$K$12/12</f>
        <v>0</v>
      </c>
      <c r="T175" s="30" t="n">
        <f aca="false">IF(R175&gt;0,MIN(Inputs!$L$12,R175+S175),0)+MIN(AD175,MAX(R175+S175-(IF(R175&gt;0,MIN(Inputs!$L$12,R175+S175),0)),0))</f>
        <v>0</v>
      </c>
      <c r="U175" s="31" t="n">
        <f aca="false">MAX(R175+S175-T175,0)</f>
        <v>0</v>
      </c>
      <c r="V175" s="30" t="n">
        <f aca="false">Y174</f>
        <v>0</v>
      </c>
      <c r="W175" s="30" t="n">
        <f aca="false">V175*Inputs!$K$13/12</f>
        <v>0</v>
      </c>
      <c r="X175" s="30" t="n">
        <f aca="false">IF(V175&gt;0,MIN(Inputs!$L$13,V175+W175),0)+MIN(AE175,MAX(V175+W175-(IF(V175&gt;0,MIN(Inputs!$L$13,V175+W175),0)),0))</f>
        <v>0</v>
      </c>
      <c r="Y175" s="31" t="n">
        <f aca="false">MAX(V175+W175-X175,0)</f>
        <v>0</v>
      </c>
      <c r="Z175" s="32" t="n">
        <f aca="false">Inputs!$B$4+IF(B175=0,Inputs!$L$8,0)+IF(F175=0,Inputs!$L$9,0)+IF(J175=0,Inputs!$L$10,0)+IF(N175=0,Inputs!$L$11,0)+IF(R175=0,Inputs!$L$12,0)+IF(V175=0,Inputs!$L$13,0)</f>
        <v>970</v>
      </c>
      <c r="AA175" s="32" t="n">
        <f aca="false">Z175-MIN(Z175,MAX(B175+C175-(IF(B175&gt;0,MIN(Inputs!$L$8,B175+C175),0)),0))</f>
        <v>970</v>
      </c>
      <c r="AB175" s="32" t="n">
        <f aca="false">AA175-MIN(AA175,MAX(F175+G175-(IF(F175&gt;0,MIN(Inputs!$L$9,F175+G175),0)),0))</f>
        <v>970</v>
      </c>
      <c r="AC175" s="32" t="n">
        <f aca="false">AB175-MIN(AB175,MAX(J175+K175-(IF(J175&gt;0,MIN(Inputs!$L$10,J175+K175),0)),0))</f>
        <v>970</v>
      </c>
      <c r="AD175" s="32" t="n">
        <f aca="false">AC175-MIN(AC175,MAX(N175+O175-(IF(N175&gt;0,MIN(Inputs!$L$11,N175+O175),0)),0))</f>
        <v>970</v>
      </c>
      <c r="AE175" s="32" t="n">
        <f aca="false">AD175-MIN(AD175,MAX(R175+S175-(IF(R175&gt;0,MIN(Inputs!$L$12,R175+S175),0)),0))</f>
        <v>970</v>
      </c>
      <c r="AF175" s="32" t="n">
        <f aca="false">AE175-MIN(AE175,MAX(V175+W175-(IF(V175&gt;0,MIN(Inputs!$L$13,V175+W175),0)),0))</f>
        <v>970</v>
      </c>
      <c r="AG175" s="31" t="n">
        <f aca="false">(B175+C175-E175)+(F175+G175-I175)+(J175+K175-M175)+(N175+O175-Q175)+(R175+S175-U175)+(V175+W175-Y175)</f>
        <v>0</v>
      </c>
      <c r="AH175" s="31" t="n">
        <f aca="false">E175+I175+M175+Q175+U175+Y175</f>
        <v>0</v>
      </c>
      <c r="AI175" s="31" t="n">
        <f aca="false">C175+G175+K175+O175+S175+W175</f>
        <v>0</v>
      </c>
    </row>
    <row r="176" customFormat="false" ht="15" hidden="false" customHeight="false" outlineLevel="0" collapsed="false">
      <c r="A176" s="29" t="n">
        <v>172</v>
      </c>
      <c r="B176" s="30" t="n">
        <f aca="false">E175</f>
        <v>0</v>
      </c>
      <c r="C176" s="30" t="n">
        <f aca="false">B176*Inputs!$K$8/12</f>
        <v>0</v>
      </c>
      <c r="D176" s="30" t="n">
        <f aca="false">IF(B176&gt;0,MIN(Inputs!$L$8,B176+C176),0)+MIN(Z176,MAX(B176+C176-(IF(B176&gt;0,MIN(Inputs!$L$8,B176+C176),0)),0))</f>
        <v>0</v>
      </c>
      <c r="E176" s="31" t="n">
        <f aca="false">MAX(B176+C176-D176,0)</f>
        <v>0</v>
      </c>
      <c r="F176" s="30" t="n">
        <f aca="false">I175</f>
        <v>0</v>
      </c>
      <c r="G176" s="30" t="n">
        <f aca="false">F176*Inputs!$K$9/12</f>
        <v>0</v>
      </c>
      <c r="H176" s="30" t="n">
        <f aca="false">IF(F176&gt;0,MIN(Inputs!$L$9,F176+G176),0)+MIN(AA176,MAX(F176+G176-(IF(F176&gt;0,MIN(Inputs!$L$9,F176+G176),0)),0))</f>
        <v>0</v>
      </c>
      <c r="I176" s="31" t="n">
        <f aca="false">MAX(F176+G176-H176,0)</f>
        <v>0</v>
      </c>
      <c r="J176" s="30" t="n">
        <f aca="false">M175</f>
        <v>0</v>
      </c>
      <c r="K176" s="30" t="n">
        <f aca="false">J176*Inputs!$K$10/12</f>
        <v>0</v>
      </c>
      <c r="L176" s="30" t="n">
        <f aca="false">IF(J176&gt;0,MIN(Inputs!$L$10,J176+K176),0)+MIN(AB176,MAX(J176+K176-(IF(J176&gt;0,MIN(Inputs!$L$10,J176+K176),0)),0))</f>
        <v>0</v>
      </c>
      <c r="M176" s="31" t="n">
        <f aca="false">MAX(J176+K176-L176,0)</f>
        <v>0</v>
      </c>
      <c r="N176" s="30" t="n">
        <f aca="false">Q175</f>
        <v>0</v>
      </c>
      <c r="O176" s="30" t="n">
        <f aca="false">N176*Inputs!$K$11/12</f>
        <v>0</v>
      </c>
      <c r="P176" s="30" t="n">
        <f aca="false">IF(N176&gt;0,MIN(Inputs!$L$11,N176+O176),0)+MIN(AC176,MAX(N176+O176-(IF(N176&gt;0,MIN(Inputs!$L$11,N176+O176),0)),0))</f>
        <v>0</v>
      </c>
      <c r="Q176" s="31" t="n">
        <f aca="false">MAX(N176+O176-P176,0)</f>
        <v>0</v>
      </c>
      <c r="R176" s="30" t="n">
        <f aca="false">U175</f>
        <v>0</v>
      </c>
      <c r="S176" s="30" t="n">
        <f aca="false">R176*Inputs!$K$12/12</f>
        <v>0</v>
      </c>
      <c r="T176" s="30" t="n">
        <f aca="false">IF(R176&gt;0,MIN(Inputs!$L$12,R176+S176),0)+MIN(AD176,MAX(R176+S176-(IF(R176&gt;0,MIN(Inputs!$L$12,R176+S176),0)),0))</f>
        <v>0</v>
      </c>
      <c r="U176" s="31" t="n">
        <f aca="false">MAX(R176+S176-T176,0)</f>
        <v>0</v>
      </c>
      <c r="V176" s="30" t="n">
        <f aca="false">Y175</f>
        <v>0</v>
      </c>
      <c r="W176" s="30" t="n">
        <f aca="false">V176*Inputs!$K$13/12</f>
        <v>0</v>
      </c>
      <c r="X176" s="30" t="n">
        <f aca="false">IF(V176&gt;0,MIN(Inputs!$L$13,V176+W176),0)+MIN(AE176,MAX(V176+W176-(IF(V176&gt;0,MIN(Inputs!$L$13,V176+W176),0)),0))</f>
        <v>0</v>
      </c>
      <c r="Y176" s="31" t="n">
        <f aca="false">MAX(V176+W176-X176,0)</f>
        <v>0</v>
      </c>
      <c r="Z176" s="32" t="n">
        <f aca="false">Inputs!$B$4+IF(B176=0,Inputs!$L$8,0)+IF(F176=0,Inputs!$L$9,0)+IF(J176=0,Inputs!$L$10,0)+IF(N176=0,Inputs!$L$11,0)+IF(R176=0,Inputs!$L$12,0)+IF(V176=0,Inputs!$L$13,0)</f>
        <v>970</v>
      </c>
      <c r="AA176" s="32" t="n">
        <f aca="false">Z176-MIN(Z176,MAX(B176+C176-(IF(B176&gt;0,MIN(Inputs!$L$8,B176+C176),0)),0))</f>
        <v>970</v>
      </c>
      <c r="AB176" s="32" t="n">
        <f aca="false">AA176-MIN(AA176,MAX(F176+G176-(IF(F176&gt;0,MIN(Inputs!$L$9,F176+G176),0)),0))</f>
        <v>970</v>
      </c>
      <c r="AC176" s="32" t="n">
        <f aca="false">AB176-MIN(AB176,MAX(J176+K176-(IF(J176&gt;0,MIN(Inputs!$L$10,J176+K176),0)),0))</f>
        <v>970</v>
      </c>
      <c r="AD176" s="32" t="n">
        <f aca="false">AC176-MIN(AC176,MAX(N176+O176-(IF(N176&gt;0,MIN(Inputs!$L$11,N176+O176),0)),0))</f>
        <v>970</v>
      </c>
      <c r="AE176" s="32" t="n">
        <f aca="false">AD176-MIN(AD176,MAX(R176+S176-(IF(R176&gt;0,MIN(Inputs!$L$12,R176+S176),0)),0))</f>
        <v>970</v>
      </c>
      <c r="AF176" s="32" t="n">
        <f aca="false">AE176-MIN(AE176,MAX(V176+W176-(IF(V176&gt;0,MIN(Inputs!$L$13,V176+W176),0)),0))</f>
        <v>970</v>
      </c>
      <c r="AG176" s="31" t="n">
        <f aca="false">(B176+C176-E176)+(F176+G176-I176)+(J176+K176-M176)+(N176+O176-Q176)+(R176+S176-U176)+(V176+W176-Y176)</f>
        <v>0</v>
      </c>
      <c r="AH176" s="31" t="n">
        <f aca="false">E176+I176+M176+Q176+U176+Y176</f>
        <v>0</v>
      </c>
      <c r="AI176" s="31" t="n">
        <f aca="false">C176+G176+K176+O176+S176+W176</f>
        <v>0</v>
      </c>
    </row>
    <row r="177" customFormat="false" ht="15" hidden="false" customHeight="false" outlineLevel="0" collapsed="false">
      <c r="A177" s="29" t="n">
        <v>173</v>
      </c>
      <c r="B177" s="30" t="n">
        <f aca="false">E176</f>
        <v>0</v>
      </c>
      <c r="C177" s="30" t="n">
        <f aca="false">B177*Inputs!$K$8/12</f>
        <v>0</v>
      </c>
      <c r="D177" s="30" t="n">
        <f aca="false">IF(B177&gt;0,MIN(Inputs!$L$8,B177+C177),0)+MIN(Z177,MAX(B177+C177-(IF(B177&gt;0,MIN(Inputs!$L$8,B177+C177),0)),0))</f>
        <v>0</v>
      </c>
      <c r="E177" s="31" t="n">
        <f aca="false">MAX(B177+C177-D177,0)</f>
        <v>0</v>
      </c>
      <c r="F177" s="30" t="n">
        <f aca="false">I176</f>
        <v>0</v>
      </c>
      <c r="G177" s="30" t="n">
        <f aca="false">F177*Inputs!$K$9/12</f>
        <v>0</v>
      </c>
      <c r="H177" s="30" t="n">
        <f aca="false">IF(F177&gt;0,MIN(Inputs!$L$9,F177+G177),0)+MIN(AA177,MAX(F177+G177-(IF(F177&gt;0,MIN(Inputs!$L$9,F177+G177),0)),0))</f>
        <v>0</v>
      </c>
      <c r="I177" s="31" t="n">
        <f aca="false">MAX(F177+G177-H177,0)</f>
        <v>0</v>
      </c>
      <c r="J177" s="30" t="n">
        <f aca="false">M176</f>
        <v>0</v>
      </c>
      <c r="K177" s="30" t="n">
        <f aca="false">J177*Inputs!$K$10/12</f>
        <v>0</v>
      </c>
      <c r="L177" s="30" t="n">
        <f aca="false">IF(J177&gt;0,MIN(Inputs!$L$10,J177+K177),0)+MIN(AB177,MAX(J177+K177-(IF(J177&gt;0,MIN(Inputs!$L$10,J177+K177),0)),0))</f>
        <v>0</v>
      </c>
      <c r="M177" s="31" t="n">
        <f aca="false">MAX(J177+K177-L177,0)</f>
        <v>0</v>
      </c>
      <c r="N177" s="30" t="n">
        <f aca="false">Q176</f>
        <v>0</v>
      </c>
      <c r="O177" s="30" t="n">
        <f aca="false">N177*Inputs!$K$11/12</f>
        <v>0</v>
      </c>
      <c r="P177" s="30" t="n">
        <f aca="false">IF(N177&gt;0,MIN(Inputs!$L$11,N177+O177),0)+MIN(AC177,MAX(N177+O177-(IF(N177&gt;0,MIN(Inputs!$L$11,N177+O177),0)),0))</f>
        <v>0</v>
      </c>
      <c r="Q177" s="31" t="n">
        <f aca="false">MAX(N177+O177-P177,0)</f>
        <v>0</v>
      </c>
      <c r="R177" s="30" t="n">
        <f aca="false">U176</f>
        <v>0</v>
      </c>
      <c r="S177" s="30" t="n">
        <f aca="false">R177*Inputs!$K$12/12</f>
        <v>0</v>
      </c>
      <c r="T177" s="30" t="n">
        <f aca="false">IF(R177&gt;0,MIN(Inputs!$L$12,R177+S177),0)+MIN(AD177,MAX(R177+S177-(IF(R177&gt;0,MIN(Inputs!$L$12,R177+S177),0)),0))</f>
        <v>0</v>
      </c>
      <c r="U177" s="31" t="n">
        <f aca="false">MAX(R177+S177-T177,0)</f>
        <v>0</v>
      </c>
      <c r="V177" s="30" t="n">
        <f aca="false">Y176</f>
        <v>0</v>
      </c>
      <c r="W177" s="30" t="n">
        <f aca="false">V177*Inputs!$K$13/12</f>
        <v>0</v>
      </c>
      <c r="X177" s="30" t="n">
        <f aca="false">IF(V177&gt;0,MIN(Inputs!$L$13,V177+W177),0)+MIN(AE177,MAX(V177+W177-(IF(V177&gt;0,MIN(Inputs!$L$13,V177+W177),0)),0))</f>
        <v>0</v>
      </c>
      <c r="Y177" s="31" t="n">
        <f aca="false">MAX(V177+W177-X177,0)</f>
        <v>0</v>
      </c>
      <c r="Z177" s="32" t="n">
        <f aca="false">Inputs!$B$4+IF(B177=0,Inputs!$L$8,0)+IF(F177=0,Inputs!$L$9,0)+IF(J177=0,Inputs!$L$10,0)+IF(N177=0,Inputs!$L$11,0)+IF(R177=0,Inputs!$L$12,0)+IF(V177=0,Inputs!$L$13,0)</f>
        <v>970</v>
      </c>
      <c r="AA177" s="32" t="n">
        <f aca="false">Z177-MIN(Z177,MAX(B177+C177-(IF(B177&gt;0,MIN(Inputs!$L$8,B177+C177),0)),0))</f>
        <v>970</v>
      </c>
      <c r="AB177" s="32" t="n">
        <f aca="false">AA177-MIN(AA177,MAX(F177+G177-(IF(F177&gt;0,MIN(Inputs!$L$9,F177+G177),0)),0))</f>
        <v>970</v>
      </c>
      <c r="AC177" s="32" t="n">
        <f aca="false">AB177-MIN(AB177,MAX(J177+K177-(IF(J177&gt;0,MIN(Inputs!$L$10,J177+K177),0)),0))</f>
        <v>970</v>
      </c>
      <c r="AD177" s="32" t="n">
        <f aca="false">AC177-MIN(AC177,MAX(N177+O177-(IF(N177&gt;0,MIN(Inputs!$L$11,N177+O177),0)),0))</f>
        <v>970</v>
      </c>
      <c r="AE177" s="32" t="n">
        <f aca="false">AD177-MIN(AD177,MAX(R177+S177-(IF(R177&gt;0,MIN(Inputs!$L$12,R177+S177),0)),0))</f>
        <v>970</v>
      </c>
      <c r="AF177" s="32" t="n">
        <f aca="false">AE177-MIN(AE177,MAX(V177+W177-(IF(V177&gt;0,MIN(Inputs!$L$13,V177+W177),0)),0))</f>
        <v>970</v>
      </c>
      <c r="AG177" s="31" t="n">
        <f aca="false">(B177+C177-E177)+(F177+G177-I177)+(J177+K177-M177)+(N177+O177-Q177)+(R177+S177-U177)+(V177+W177-Y177)</f>
        <v>0</v>
      </c>
      <c r="AH177" s="31" t="n">
        <f aca="false">E177+I177+M177+Q177+U177+Y177</f>
        <v>0</v>
      </c>
      <c r="AI177" s="31" t="n">
        <f aca="false">C177+G177+K177+O177+S177+W177</f>
        <v>0</v>
      </c>
    </row>
    <row r="178" customFormat="false" ht="15" hidden="false" customHeight="false" outlineLevel="0" collapsed="false">
      <c r="A178" s="29" t="n">
        <v>174</v>
      </c>
      <c r="B178" s="30" t="n">
        <f aca="false">E177</f>
        <v>0</v>
      </c>
      <c r="C178" s="30" t="n">
        <f aca="false">B178*Inputs!$K$8/12</f>
        <v>0</v>
      </c>
      <c r="D178" s="30" t="n">
        <f aca="false">IF(B178&gt;0,MIN(Inputs!$L$8,B178+C178),0)+MIN(Z178,MAX(B178+C178-(IF(B178&gt;0,MIN(Inputs!$L$8,B178+C178),0)),0))</f>
        <v>0</v>
      </c>
      <c r="E178" s="31" t="n">
        <f aca="false">MAX(B178+C178-D178,0)</f>
        <v>0</v>
      </c>
      <c r="F178" s="30" t="n">
        <f aca="false">I177</f>
        <v>0</v>
      </c>
      <c r="G178" s="30" t="n">
        <f aca="false">F178*Inputs!$K$9/12</f>
        <v>0</v>
      </c>
      <c r="H178" s="30" t="n">
        <f aca="false">IF(F178&gt;0,MIN(Inputs!$L$9,F178+G178),0)+MIN(AA178,MAX(F178+G178-(IF(F178&gt;0,MIN(Inputs!$L$9,F178+G178),0)),0))</f>
        <v>0</v>
      </c>
      <c r="I178" s="31" t="n">
        <f aca="false">MAX(F178+G178-H178,0)</f>
        <v>0</v>
      </c>
      <c r="J178" s="30" t="n">
        <f aca="false">M177</f>
        <v>0</v>
      </c>
      <c r="K178" s="30" t="n">
        <f aca="false">J178*Inputs!$K$10/12</f>
        <v>0</v>
      </c>
      <c r="L178" s="30" t="n">
        <f aca="false">IF(J178&gt;0,MIN(Inputs!$L$10,J178+K178),0)+MIN(AB178,MAX(J178+K178-(IF(J178&gt;0,MIN(Inputs!$L$10,J178+K178),0)),0))</f>
        <v>0</v>
      </c>
      <c r="M178" s="31" t="n">
        <f aca="false">MAX(J178+K178-L178,0)</f>
        <v>0</v>
      </c>
      <c r="N178" s="30" t="n">
        <f aca="false">Q177</f>
        <v>0</v>
      </c>
      <c r="O178" s="30" t="n">
        <f aca="false">N178*Inputs!$K$11/12</f>
        <v>0</v>
      </c>
      <c r="P178" s="30" t="n">
        <f aca="false">IF(N178&gt;0,MIN(Inputs!$L$11,N178+O178),0)+MIN(AC178,MAX(N178+O178-(IF(N178&gt;0,MIN(Inputs!$L$11,N178+O178),0)),0))</f>
        <v>0</v>
      </c>
      <c r="Q178" s="31" t="n">
        <f aca="false">MAX(N178+O178-P178,0)</f>
        <v>0</v>
      </c>
      <c r="R178" s="30" t="n">
        <f aca="false">U177</f>
        <v>0</v>
      </c>
      <c r="S178" s="30" t="n">
        <f aca="false">R178*Inputs!$K$12/12</f>
        <v>0</v>
      </c>
      <c r="T178" s="30" t="n">
        <f aca="false">IF(R178&gt;0,MIN(Inputs!$L$12,R178+S178),0)+MIN(AD178,MAX(R178+S178-(IF(R178&gt;0,MIN(Inputs!$L$12,R178+S178),0)),0))</f>
        <v>0</v>
      </c>
      <c r="U178" s="31" t="n">
        <f aca="false">MAX(R178+S178-T178,0)</f>
        <v>0</v>
      </c>
      <c r="V178" s="30" t="n">
        <f aca="false">Y177</f>
        <v>0</v>
      </c>
      <c r="W178" s="30" t="n">
        <f aca="false">V178*Inputs!$K$13/12</f>
        <v>0</v>
      </c>
      <c r="X178" s="30" t="n">
        <f aca="false">IF(V178&gt;0,MIN(Inputs!$L$13,V178+W178),0)+MIN(AE178,MAX(V178+W178-(IF(V178&gt;0,MIN(Inputs!$L$13,V178+W178),0)),0))</f>
        <v>0</v>
      </c>
      <c r="Y178" s="31" t="n">
        <f aca="false">MAX(V178+W178-X178,0)</f>
        <v>0</v>
      </c>
      <c r="Z178" s="32" t="n">
        <f aca="false">Inputs!$B$4+IF(B178=0,Inputs!$L$8,0)+IF(F178=0,Inputs!$L$9,0)+IF(J178=0,Inputs!$L$10,0)+IF(N178=0,Inputs!$L$11,0)+IF(R178=0,Inputs!$L$12,0)+IF(V178=0,Inputs!$L$13,0)</f>
        <v>970</v>
      </c>
      <c r="AA178" s="32" t="n">
        <f aca="false">Z178-MIN(Z178,MAX(B178+C178-(IF(B178&gt;0,MIN(Inputs!$L$8,B178+C178),0)),0))</f>
        <v>970</v>
      </c>
      <c r="AB178" s="32" t="n">
        <f aca="false">AA178-MIN(AA178,MAX(F178+G178-(IF(F178&gt;0,MIN(Inputs!$L$9,F178+G178),0)),0))</f>
        <v>970</v>
      </c>
      <c r="AC178" s="32" t="n">
        <f aca="false">AB178-MIN(AB178,MAX(J178+K178-(IF(J178&gt;0,MIN(Inputs!$L$10,J178+K178),0)),0))</f>
        <v>970</v>
      </c>
      <c r="AD178" s="32" t="n">
        <f aca="false">AC178-MIN(AC178,MAX(N178+O178-(IF(N178&gt;0,MIN(Inputs!$L$11,N178+O178),0)),0))</f>
        <v>970</v>
      </c>
      <c r="AE178" s="32" t="n">
        <f aca="false">AD178-MIN(AD178,MAX(R178+S178-(IF(R178&gt;0,MIN(Inputs!$L$12,R178+S178),0)),0))</f>
        <v>970</v>
      </c>
      <c r="AF178" s="32" t="n">
        <f aca="false">AE178-MIN(AE178,MAX(V178+W178-(IF(V178&gt;0,MIN(Inputs!$L$13,V178+W178),0)),0))</f>
        <v>970</v>
      </c>
      <c r="AG178" s="31" t="n">
        <f aca="false">(B178+C178-E178)+(F178+G178-I178)+(J178+K178-M178)+(N178+O178-Q178)+(R178+S178-U178)+(V178+W178-Y178)</f>
        <v>0</v>
      </c>
      <c r="AH178" s="31" t="n">
        <f aca="false">E178+I178+M178+Q178+U178+Y178</f>
        <v>0</v>
      </c>
      <c r="AI178" s="31" t="n">
        <f aca="false">C178+G178+K178+O178+S178+W178</f>
        <v>0</v>
      </c>
    </row>
    <row r="179" customFormat="false" ht="15" hidden="false" customHeight="false" outlineLevel="0" collapsed="false">
      <c r="A179" s="29" t="n">
        <v>175</v>
      </c>
      <c r="B179" s="30" t="n">
        <f aca="false">E178</f>
        <v>0</v>
      </c>
      <c r="C179" s="30" t="n">
        <f aca="false">B179*Inputs!$K$8/12</f>
        <v>0</v>
      </c>
      <c r="D179" s="30" t="n">
        <f aca="false">IF(B179&gt;0,MIN(Inputs!$L$8,B179+C179),0)+MIN(Z179,MAX(B179+C179-(IF(B179&gt;0,MIN(Inputs!$L$8,B179+C179),0)),0))</f>
        <v>0</v>
      </c>
      <c r="E179" s="31" t="n">
        <f aca="false">MAX(B179+C179-D179,0)</f>
        <v>0</v>
      </c>
      <c r="F179" s="30" t="n">
        <f aca="false">I178</f>
        <v>0</v>
      </c>
      <c r="G179" s="30" t="n">
        <f aca="false">F179*Inputs!$K$9/12</f>
        <v>0</v>
      </c>
      <c r="H179" s="30" t="n">
        <f aca="false">IF(F179&gt;0,MIN(Inputs!$L$9,F179+G179),0)+MIN(AA179,MAX(F179+G179-(IF(F179&gt;0,MIN(Inputs!$L$9,F179+G179),0)),0))</f>
        <v>0</v>
      </c>
      <c r="I179" s="31" t="n">
        <f aca="false">MAX(F179+G179-H179,0)</f>
        <v>0</v>
      </c>
      <c r="J179" s="30" t="n">
        <f aca="false">M178</f>
        <v>0</v>
      </c>
      <c r="K179" s="30" t="n">
        <f aca="false">J179*Inputs!$K$10/12</f>
        <v>0</v>
      </c>
      <c r="L179" s="30" t="n">
        <f aca="false">IF(J179&gt;0,MIN(Inputs!$L$10,J179+K179),0)+MIN(AB179,MAX(J179+K179-(IF(J179&gt;0,MIN(Inputs!$L$10,J179+K179),0)),0))</f>
        <v>0</v>
      </c>
      <c r="M179" s="31" t="n">
        <f aca="false">MAX(J179+K179-L179,0)</f>
        <v>0</v>
      </c>
      <c r="N179" s="30" t="n">
        <f aca="false">Q178</f>
        <v>0</v>
      </c>
      <c r="O179" s="30" t="n">
        <f aca="false">N179*Inputs!$K$11/12</f>
        <v>0</v>
      </c>
      <c r="P179" s="30" t="n">
        <f aca="false">IF(N179&gt;0,MIN(Inputs!$L$11,N179+O179),0)+MIN(AC179,MAX(N179+O179-(IF(N179&gt;0,MIN(Inputs!$L$11,N179+O179),0)),0))</f>
        <v>0</v>
      </c>
      <c r="Q179" s="31" t="n">
        <f aca="false">MAX(N179+O179-P179,0)</f>
        <v>0</v>
      </c>
      <c r="R179" s="30" t="n">
        <f aca="false">U178</f>
        <v>0</v>
      </c>
      <c r="S179" s="30" t="n">
        <f aca="false">R179*Inputs!$K$12/12</f>
        <v>0</v>
      </c>
      <c r="T179" s="30" t="n">
        <f aca="false">IF(R179&gt;0,MIN(Inputs!$L$12,R179+S179),0)+MIN(AD179,MAX(R179+S179-(IF(R179&gt;0,MIN(Inputs!$L$12,R179+S179),0)),0))</f>
        <v>0</v>
      </c>
      <c r="U179" s="31" t="n">
        <f aca="false">MAX(R179+S179-T179,0)</f>
        <v>0</v>
      </c>
      <c r="V179" s="30" t="n">
        <f aca="false">Y178</f>
        <v>0</v>
      </c>
      <c r="W179" s="30" t="n">
        <f aca="false">V179*Inputs!$K$13/12</f>
        <v>0</v>
      </c>
      <c r="X179" s="30" t="n">
        <f aca="false">IF(V179&gt;0,MIN(Inputs!$L$13,V179+W179),0)+MIN(AE179,MAX(V179+W179-(IF(V179&gt;0,MIN(Inputs!$L$13,V179+W179),0)),0))</f>
        <v>0</v>
      </c>
      <c r="Y179" s="31" t="n">
        <f aca="false">MAX(V179+W179-X179,0)</f>
        <v>0</v>
      </c>
      <c r="Z179" s="32" t="n">
        <f aca="false">Inputs!$B$4+IF(B179=0,Inputs!$L$8,0)+IF(F179=0,Inputs!$L$9,0)+IF(J179=0,Inputs!$L$10,0)+IF(N179=0,Inputs!$L$11,0)+IF(R179=0,Inputs!$L$12,0)+IF(V179=0,Inputs!$L$13,0)</f>
        <v>970</v>
      </c>
      <c r="AA179" s="32" t="n">
        <f aca="false">Z179-MIN(Z179,MAX(B179+C179-(IF(B179&gt;0,MIN(Inputs!$L$8,B179+C179),0)),0))</f>
        <v>970</v>
      </c>
      <c r="AB179" s="32" t="n">
        <f aca="false">AA179-MIN(AA179,MAX(F179+G179-(IF(F179&gt;0,MIN(Inputs!$L$9,F179+G179),0)),0))</f>
        <v>970</v>
      </c>
      <c r="AC179" s="32" t="n">
        <f aca="false">AB179-MIN(AB179,MAX(J179+K179-(IF(J179&gt;0,MIN(Inputs!$L$10,J179+K179),0)),0))</f>
        <v>970</v>
      </c>
      <c r="AD179" s="32" t="n">
        <f aca="false">AC179-MIN(AC179,MAX(N179+O179-(IF(N179&gt;0,MIN(Inputs!$L$11,N179+O179),0)),0))</f>
        <v>970</v>
      </c>
      <c r="AE179" s="32" t="n">
        <f aca="false">AD179-MIN(AD179,MAX(R179+S179-(IF(R179&gt;0,MIN(Inputs!$L$12,R179+S179),0)),0))</f>
        <v>970</v>
      </c>
      <c r="AF179" s="32" t="n">
        <f aca="false">AE179-MIN(AE179,MAX(V179+W179-(IF(V179&gt;0,MIN(Inputs!$L$13,V179+W179),0)),0))</f>
        <v>970</v>
      </c>
      <c r="AG179" s="31" t="n">
        <f aca="false">(B179+C179-E179)+(F179+G179-I179)+(J179+K179-M179)+(N179+O179-Q179)+(R179+S179-U179)+(V179+W179-Y179)</f>
        <v>0</v>
      </c>
      <c r="AH179" s="31" t="n">
        <f aca="false">E179+I179+M179+Q179+U179+Y179</f>
        <v>0</v>
      </c>
      <c r="AI179" s="31" t="n">
        <f aca="false">C179+G179+K179+O179+S179+W179</f>
        <v>0</v>
      </c>
    </row>
    <row r="180" customFormat="false" ht="15" hidden="false" customHeight="false" outlineLevel="0" collapsed="false">
      <c r="A180" s="29" t="n">
        <v>176</v>
      </c>
      <c r="B180" s="30" t="n">
        <f aca="false">E179</f>
        <v>0</v>
      </c>
      <c r="C180" s="30" t="n">
        <f aca="false">B180*Inputs!$K$8/12</f>
        <v>0</v>
      </c>
      <c r="D180" s="30" t="n">
        <f aca="false">IF(B180&gt;0,MIN(Inputs!$L$8,B180+C180),0)+MIN(Z180,MAX(B180+C180-(IF(B180&gt;0,MIN(Inputs!$L$8,B180+C180),0)),0))</f>
        <v>0</v>
      </c>
      <c r="E180" s="31" t="n">
        <f aca="false">MAX(B180+C180-D180,0)</f>
        <v>0</v>
      </c>
      <c r="F180" s="30" t="n">
        <f aca="false">I179</f>
        <v>0</v>
      </c>
      <c r="G180" s="30" t="n">
        <f aca="false">F180*Inputs!$K$9/12</f>
        <v>0</v>
      </c>
      <c r="H180" s="30" t="n">
        <f aca="false">IF(F180&gt;0,MIN(Inputs!$L$9,F180+G180),0)+MIN(AA180,MAX(F180+G180-(IF(F180&gt;0,MIN(Inputs!$L$9,F180+G180),0)),0))</f>
        <v>0</v>
      </c>
      <c r="I180" s="31" t="n">
        <f aca="false">MAX(F180+G180-H180,0)</f>
        <v>0</v>
      </c>
      <c r="J180" s="30" t="n">
        <f aca="false">M179</f>
        <v>0</v>
      </c>
      <c r="K180" s="30" t="n">
        <f aca="false">J180*Inputs!$K$10/12</f>
        <v>0</v>
      </c>
      <c r="L180" s="30" t="n">
        <f aca="false">IF(J180&gt;0,MIN(Inputs!$L$10,J180+K180),0)+MIN(AB180,MAX(J180+K180-(IF(J180&gt;0,MIN(Inputs!$L$10,J180+K180),0)),0))</f>
        <v>0</v>
      </c>
      <c r="M180" s="31" t="n">
        <f aca="false">MAX(J180+K180-L180,0)</f>
        <v>0</v>
      </c>
      <c r="N180" s="30" t="n">
        <f aca="false">Q179</f>
        <v>0</v>
      </c>
      <c r="O180" s="30" t="n">
        <f aca="false">N180*Inputs!$K$11/12</f>
        <v>0</v>
      </c>
      <c r="P180" s="30" t="n">
        <f aca="false">IF(N180&gt;0,MIN(Inputs!$L$11,N180+O180),0)+MIN(AC180,MAX(N180+O180-(IF(N180&gt;0,MIN(Inputs!$L$11,N180+O180),0)),0))</f>
        <v>0</v>
      </c>
      <c r="Q180" s="31" t="n">
        <f aca="false">MAX(N180+O180-P180,0)</f>
        <v>0</v>
      </c>
      <c r="R180" s="30" t="n">
        <f aca="false">U179</f>
        <v>0</v>
      </c>
      <c r="S180" s="30" t="n">
        <f aca="false">R180*Inputs!$K$12/12</f>
        <v>0</v>
      </c>
      <c r="T180" s="30" t="n">
        <f aca="false">IF(R180&gt;0,MIN(Inputs!$L$12,R180+S180),0)+MIN(AD180,MAX(R180+S180-(IF(R180&gt;0,MIN(Inputs!$L$12,R180+S180),0)),0))</f>
        <v>0</v>
      </c>
      <c r="U180" s="31" t="n">
        <f aca="false">MAX(R180+S180-T180,0)</f>
        <v>0</v>
      </c>
      <c r="V180" s="30" t="n">
        <f aca="false">Y179</f>
        <v>0</v>
      </c>
      <c r="W180" s="30" t="n">
        <f aca="false">V180*Inputs!$K$13/12</f>
        <v>0</v>
      </c>
      <c r="X180" s="30" t="n">
        <f aca="false">IF(V180&gt;0,MIN(Inputs!$L$13,V180+W180),0)+MIN(AE180,MAX(V180+W180-(IF(V180&gt;0,MIN(Inputs!$L$13,V180+W180),0)),0))</f>
        <v>0</v>
      </c>
      <c r="Y180" s="31" t="n">
        <f aca="false">MAX(V180+W180-X180,0)</f>
        <v>0</v>
      </c>
      <c r="Z180" s="32" t="n">
        <f aca="false">Inputs!$B$4+IF(B180=0,Inputs!$L$8,0)+IF(F180=0,Inputs!$L$9,0)+IF(J180=0,Inputs!$L$10,0)+IF(N180=0,Inputs!$L$11,0)+IF(R180=0,Inputs!$L$12,0)+IF(V180=0,Inputs!$L$13,0)</f>
        <v>970</v>
      </c>
      <c r="AA180" s="32" t="n">
        <f aca="false">Z180-MIN(Z180,MAX(B180+C180-(IF(B180&gt;0,MIN(Inputs!$L$8,B180+C180),0)),0))</f>
        <v>970</v>
      </c>
      <c r="AB180" s="32" t="n">
        <f aca="false">AA180-MIN(AA180,MAX(F180+G180-(IF(F180&gt;0,MIN(Inputs!$L$9,F180+G180),0)),0))</f>
        <v>970</v>
      </c>
      <c r="AC180" s="32" t="n">
        <f aca="false">AB180-MIN(AB180,MAX(J180+K180-(IF(J180&gt;0,MIN(Inputs!$L$10,J180+K180),0)),0))</f>
        <v>970</v>
      </c>
      <c r="AD180" s="32" t="n">
        <f aca="false">AC180-MIN(AC180,MAX(N180+O180-(IF(N180&gt;0,MIN(Inputs!$L$11,N180+O180),0)),0))</f>
        <v>970</v>
      </c>
      <c r="AE180" s="32" t="n">
        <f aca="false">AD180-MIN(AD180,MAX(R180+S180-(IF(R180&gt;0,MIN(Inputs!$L$12,R180+S180),0)),0))</f>
        <v>970</v>
      </c>
      <c r="AF180" s="32" t="n">
        <f aca="false">AE180-MIN(AE180,MAX(V180+W180-(IF(V180&gt;0,MIN(Inputs!$L$13,V180+W180),0)),0))</f>
        <v>970</v>
      </c>
      <c r="AG180" s="31" t="n">
        <f aca="false">(B180+C180-E180)+(F180+G180-I180)+(J180+K180-M180)+(N180+O180-Q180)+(R180+S180-U180)+(V180+W180-Y180)</f>
        <v>0</v>
      </c>
      <c r="AH180" s="31" t="n">
        <f aca="false">E180+I180+M180+Q180+U180+Y180</f>
        <v>0</v>
      </c>
      <c r="AI180" s="31" t="n">
        <f aca="false">C180+G180+K180+O180+S180+W180</f>
        <v>0</v>
      </c>
    </row>
    <row r="181" customFormat="false" ht="15" hidden="false" customHeight="false" outlineLevel="0" collapsed="false">
      <c r="A181" s="29" t="n">
        <v>177</v>
      </c>
      <c r="B181" s="30" t="n">
        <f aca="false">E180</f>
        <v>0</v>
      </c>
      <c r="C181" s="30" t="n">
        <f aca="false">B181*Inputs!$K$8/12</f>
        <v>0</v>
      </c>
      <c r="D181" s="30" t="n">
        <f aca="false">IF(B181&gt;0,MIN(Inputs!$L$8,B181+C181),0)+MIN(Z181,MAX(B181+C181-(IF(B181&gt;0,MIN(Inputs!$L$8,B181+C181),0)),0))</f>
        <v>0</v>
      </c>
      <c r="E181" s="31" t="n">
        <f aca="false">MAX(B181+C181-D181,0)</f>
        <v>0</v>
      </c>
      <c r="F181" s="30" t="n">
        <f aca="false">I180</f>
        <v>0</v>
      </c>
      <c r="G181" s="30" t="n">
        <f aca="false">F181*Inputs!$K$9/12</f>
        <v>0</v>
      </c>
      <c r="H181" s="30" t="n">
        <f aca="false">IF(F181&gt;0,MIN(Inputs!$L$9,F181+G181),0)+MIN(AA181,MAX(F181+G181-(IF(F181&gt;0,MIN(Inputs!$L$9,F181+G181),0)),0))</f>
        <v>0</v>
      </c>
      <c r="I181" s="31" t="n">
        <f aca="false">MAX(F181+G181-H181,0)</f>
        <v>0</v>
      </c>
      <c r="J181" s="30" t="n">
        <f aca="false">M180</f>
        <v>0</v>
      </c>
      <c r="K181" s="30" t="n">
        <f aca="false">J181*Inputs!$K$10/12</f>
        <v>0</v>
      </c>
      <c r="L181" s="30" t="n">
        <f aca="false">IF(J181&gt;0,MIN(Inputs!$L$10,J181+K181),0)+MIN(AB181,MAX(J181+K181-(IF(J181&gt;0,MIN(Inputs!$L$10,J181+K181),0)),0))</f>
        <v>0</v>
      </c>
      <c r="M181" s="31" t="n">
        <f aca="false">MAX(J181+K181-L181,0)</f>
        <v>0</v>
      </c>
      <c r="N181" s="30" t="n">
        <f aca="false">Q180</f>
        <v>0</v>
      </c>
      <c r="O181" s="30" t="n">
        <f aca="false">N181*Inputs!$K$11/12</f>
        <v>0</v>
      </c>
      <c r="P181" s="30" t="n">
        <f aca="false">IF(N181&gt;0,MIN(Inputs!$L$11,N181+O181),0)+MIN(AC181,MAX(N181+O181-(IF(N181&gt;0,MIN(Inputs!$L$11,N181+O181),0)),0))</f>
        <v>0</v>
      </c>
      <c r="Q181" s="31" t="n">
        <f aca="false">MAX(N181+O181-P181,0)</f>
        <v>0</v>
      </c>
      <c r="R181" s="30" t="n">
        <f aca="false">U180</f>
        <v>0</v>
      </c>
      <c r="S181" s="30" t="n">
        <f aca="false">R181*Inputs!$K$12/12</f>
        <v>0</v>
      </c>
      <c r="T181" s="30" t="n">
        <f aca="false">IF(R181&gt;0,MIN(Inputs!$L$12,R181+S181),0)+MIN(AD181,MAX(R181+S181-(IF(R181&gt;0,MIN(Inputs!$L$12,R181+S181),0)),0))</f>
        <v>0</v>
      </c>
      <c r="U181" s="31" t="n">
        <f aca="false">MAX(R181+S181-T181,0)</f>
        <v>0</v>
      </c>
      <c r="V181" s="30" t="n">
        <f aca="false">Y180</f>
        <v>0</v>
      </c>
      <c r="W181" s="30" t="n">
        <f aca="false">V181*Inputs!$K$13/12</f>
        <v>0</v>
      </c>
      <c r="X181" s="30" t="n">
        <f aca="false">IF(V181&gt;0,MIN(Inputs!$L$13,V181+W181),0)+MIN(AE181,MAX(V181+W181-(IF(V181&gt;0,MIN(Inputs!$L$13,V181+W181),0)),0))</f>
        <v>0</v>
      </c>
      <c r="Y181" s="31" t="n">
        <f aca="false">MAX(V181+W181-X181,0)</f>
        <v>0</v>
      </c>
      <c r="Z181" s="32" t="n">
        <f aca="false">Inputs!$B$4+IF(B181=0,Inputs!$L$8,0)+IF(F181=0,Inputs!$L$9,0)+IF(J181=0,Inputs!$L$10,0)+IF(N181=0,Inputs!$L$11,0)+IF(R181=0,Inputs!$L$12,0)+IF(V181=0,Inputs!$L$13,0)</f>
        <v>970</v>
      </c>
      <c r="AA181" s="32" t="n">
        <f aca="false">Z181-MIN(Z181,MAX(B181+C181-(IF(B181&gt;0,MIN(Inputs!$L$8,B181+C181),0)),0))</f>
        <v>970</v>
      </c>
      <c r="AB181" s="32" t="n">
        <f aca="false">AA181-MIN(AA181,MAX(F181+G181-(IF(F181&gt;0,MIN(Inputs!$L$9,F181+G181),0)),0))</f>
        <v>970</v>
      </c>
      <c r="AC181" s="32" t="n">
        <f aca="false">AB181-MIN(AB181,MAX(J181+K181-(IF(J181&gt;0,MIN(Inputs!$L$10,J181+K181),0)),0))</f>
        <v>970</v>
      </c>
      <c r="AD181" s="32" t="n">
        <f aca="false">AC181-MIN(AC181,MAX(N181+O181-(IF(N181&gt;0,MIN(Inputs!$L$11,N181+O181),0)),0))</f>
        <v>970</v>
      </c>
      <c r="AE181" s="32" t="n">
        <f aca="false">AD181-MIN(AD181,MAX(R181+S181-(IF(R181&gt;0,MIN(Inputs!$L$12,R181+S181),0)),0))</f>
        <v>970</v>
      </c>
      <c r="AF181" s="32" t="n">
        <f aca="false">AE181-MIN(AE181,MAX(V181+W181-(IF(V181&gt;0,MIN(Inputs!$L$13,V181+W181),0)),0))</f>
        <v>970</v>
      </c>
      <c r="AG181" s="31" t="n">
        <f aca="false">(B181+C181-E181)+(F181+G181-I181)+(J181+K181-M181)+(N181+O181-Q181)+(R181+S181-U181)+(V181+W181-Y181)</f>
        <v>0</v>
      </c>
      <c r="AH181" s="31" t="n">
        <f aca="false">E181+I181+M181+Q181+U181+Y181</f>
        <v>0</v>
      </c>
      <c r="AI181" s="31" t="n">
        <f aca="false">C181+G181+K181+O181+S181+W181</f>
        <v>0</v>
      </c>
    </row>
    <row r="182" customFormat="false" ht="15" hidden="false" customHeight="false" outlineLevel="0" collapsed="false">
      <c r="A182" s="29" t="n">
        <v>178</v>
      </c>
      <c r="B182" s="30" t="n">
        <f aca="false">E181</f>
        <v>0</v>
      </c>
      <c r="C182" s="30" t="n">
        <f aca="false">B182*Inputs!$K$8/12</f>
        <v>0</v>
      </c>
      <c r="D182" s="30" t="n">
        <f aca="false">IF(B182&gt;0,MIN(Inputs!$L$8,B182+C182),0)+MIN(Z182,MAX(B182+C182-(IF(B182&gt;0,MIN(Inputs!$L$8,B182+C182),0)),0))</f>
        <v>0</v>
      </c>
      <c r="E182" s="31" t="n">
        <f aca="false">MAX(B182+C182-D182,0)</f>
        <v>0</v>
      </c>
      <c r="F182" s="30" t="n">
        <f aca="false">I181</f>
        <v>0</v>
      </c>
      <c r="G182" s="30" t="n">
        <f aca="false">F182*Inputs!$K$9/12</f>
        <v>0</v>
      </c>
      <c r="H182" s="30" t="n">
        <f aca="false">IF(F182&gt;0,MIN(Inputs!$L$9,F182+G182),0)+MIN(AA182,MAX(F182+G182-(IF(F182&gt;0,MIN(Inputs!$L$9,F182+G182),0)),0))</f>
        <v>0</v>
      </c>
      <c r="I182" s="31" t="n">
        <f aca="false">MAX(F182+G182-H182,0)</f>
        <v>0</v>
      </c>
      <c r="J182" s="30" t="n">
        <f aca="false">M181</f>
        <v>0</v>
      </c>
      <c r="K182" s="30" t="n">
        <f aca="false">J182*Inputs!$K$10/12</f>
        <v>0</v>
      </c>
      <c r="L182" s="30" t="n">
        <f aca="false">IF(J182&gt;0,MIN(Inputs!$L$10,J182+K182),0)+MIN(AB182,MAX(J182+K182-(IF(J182&gt;0,MIN(Inputs!$L$10,J182+K182),0)),0))</f>
        <v>0</v>
      </c>
      <c r="M182" s="31" t="n">
        <f aca="false">MAX(J182+K182-L182,0)</f>
        <v>0</v>
      </c>
      <c r="N182" s="30" t="n">
        <f aca="false">Q181</f>
        <v>0</v>
      </c>
      <c r="O182" s="30" t="n">
        <f aca="false">N182*Inputs!$K$11/12</f>
        <v>0</v>
      </c>
      <c r="P182" s="30" t="n">
        <f aca="false">IF(N182&gt;0,MIN(Inputs!$L$11,N182+O182),0)+MIN(AC182,MAX(N182+O182-(IF(N182&gt;0,MIN(Inputs!$L$11,N182+O182),0)),0))</f>
        <v>0</v>
      </c>
      <c r="Q182" s="31" t="n">
        <f aca="false">MAX(N182+O182-P182,0)</f>
        <v>0</v>
      </c>
      <c r="R182" s="30" t="n">
        <f aca="false">U181</f>
        <v>0</v>
      </c>
      <c r="S182" s="30" t="n">
        <f aca="false">R182*Inputs!$K$12/12</f>
        <v>0</v>
      </c>
      <c r="T182" s="30" t="n">
        <f aca="false">IF(R182&gt;0,MIN(Inputs!$L$12,R182+S182),0)+MIN(AD182,MAX(R182+S182-(IF(R182&gt;0,MIN(Inputs!$L$12,R182+S182),0)),0))</f>
        <v>0</v>
      </c>
      <c r="U182" s="31" t="n">
        <f aca="false">MAX(R182+S182-T182,0)</f>
        <v>0</v>
      </c>
      <c r="V182" s="30" t="n">
        <f aca="false">Y181</f>
        <v>0</v>
      </c>
      <c r="W182" s="30" t="n">
        <f aca="false">V182*Inputs!$K$13/12</f>
        <v>0</v>
      </c>
      <c r="X182" s="30" t="n">
        <f aca="false">IF(V182&gt;0,MIN(Inputs!$L$13,V182+W182),0)+MIN(AE182,MAX(V182+W182-(IF(V182&gt;0,MIN(Inputs!$L$13,V182+W182),0)),0))</f>
        <v>0</v>
      </c>
      <c r="Y182" s="31" t="n">
        <f aca="false">MAX(V182+W182-X182,0)</f>
        <v>0</v>
      </c>
      <c r="Z182" s="32" t="n">
        <f aca="false">Inputs!$B$4+IF(B182=0,Inputs!$L$8,0)+IF(F182=0,Inputs!$L$9,0)+IF(J182=0,Inputs!$L$10,0)+IF(N182=0,Inputs!$L$11,0)+IF(R182=0,Inputs!$L$12,0)+IF(V182=0,Inputs!$L$13,0)</f>
        <v>970</v>
      </c>
      <c r="AA182" s="32" t="n">
        <f aca="false">Z182-MIN(Z182,MAX(B182+C182-(IF(B182&gt;0,MIN(Inputs!$L$8,B182+C182),0)),0))</f>
        <v>970</v>
      </c>
      <c r="AB182" s="32" t="n">
        <f aca="false">AA182-MIN(AA182,MAX(F182+G182-(IF(F182&gt;0,MIN(Inputs!$L$9,F182+G182),0)),0))</f>
        <v>970</v>
      </c>
      <c r="AC182" s="32" t="n">
        <f aca="false">AB182-MIN(AB182,MAX(J182+K182-(IF(J182&gt;0,MIN(Inputs!$L$10,J182+K182),0)),0))</f>
        <v>970</v>
      </c>
      <c r="AD182" s="32" t="n">
        <f aca="false">AC182-MIN(AC182,MAX(N182+O182-(IF(N182&gt;0,MIN(Inputs!$L$11,N182+O182),0)),0))</f>
        <v>970</v>
      </c>
      <c r="AE182" s="32" t="n">
        <f aca="false">AD182-MIN(AD182,MAX(R182+S182-(IF(R182&gt;0,MIN(Inputs!$L$12,R182+S182),0)),0))</f>
        <v>970</v>
      </c>
      <c r="AF182" s="32" t="n">
        <f aca="false">AE182-MIN(AE182,MAX(V182+W182-(IF(V182&gt;0,MIN(Inputs!$L$13,V182+W182),0)),0))</f>
        <v>970</v>
      </c>
      <c r="AG182" s="31" t="n">
        <f aca="false">(B182+C182-E182)+(F182+G182-I182)+(J182+K182-M182)+(N182+O182-Q182)+(R182+S182-U182)+(V182+W182-Y182)</f>
        <v>0</v>
      </c>
      <c r="AH182" s="31" t="n">
        <f aca="false">E182+I182+M182+Q182+U182+Y182</f>
        <v>0</v>
      </c>
      <c r="AI182" s="31" t="n">
        <f aca="false">C182+G182+K182+O182+S182+W182</f>
        <v>0</v>
      </c>
    </row>
    <row r="183" customFormat="false" ht="15" hidden="false" customHeight="false" outlineLevel="0" collapsed="false">
      <c r="A183" s="29" t="n">
        <v>179</v>
      </c>
      <c r="B183" s="30" t="n">
        <f aca="false">E182</f>
        <v>0</v>
      </c>
      <c r="C183" s="30" t="n">
        <f aca="false">B183*Inputs!$K$8/12</f>
        <v>0</v>
      </c>
      <c r="D183" s="30" t="n">
        <f aca="false">IF(B183&gt;0,MIN(Inputs!$L$8,B183+C183),0)+MIN(Z183,MAX(B183+C183-(IF(B183&gt;0,MIN(Inputs!$L$8,B183+C183),0)),0))</f>
        <v>0</v>
      </c>
      <c r="E183" s="31" t="n">
        <f aca="false">MAX(B183+C183-D183,0)</f>
        <v>0</v>
      </c>
      <c r="F183" s="30" t="n">
        <f aca="false">I182</f>
        <v>0</v>
      </c>
      <c r="G183" s="30" t="n">
        <f aca="false">F183*Inputs!$K$9/12</f>
        <v>0</v>
      </c>
      <c r="H183" s="30" t="n">
        <f aca="false">IF(F183&gt;0,MIN(Inputs!$L$9,F183+G183),0)+MIN(AA183,MAX(F183+G183-(IF(F183&gt;0,MIN(Inputs!$L$9,F183+G183),0)),0))</f>
        <v>0</v>
      </c>
      <c r="I183" s="31" t="n">
        <f aca="false">MAX(F183+G183-H183,0)</f>
        <v>0</v>
      </c>
      <c r="J183" s="30" t="n">
        <f aca="false">M182</f>
        <v>0</v>
      </c>
      <c r="K183" s="30" t="n">
        <f aca="false">J183*Inputs!$K$10/12</f>
        <v>0</v>
      </c>
      <c r="L183" s="30" t="n">
        <f aca="false">IF(J183&gt;0,MIN(Inputs!$L$10,J183+K183),0)+MIN(AB183,MAX(J183+K183-(IF(J183&gt;0,MIN(Inputs!$L$10,J183+K183),0)),0))</f>
        <v>0</v>
      </c>
      <c r="M183" s="31" t="n">
        <f aca="false">MAX(J183+K183-L183,0)</f>
        <v>0</v>
      </c>
      <c r="N183" s="30" t="n">
        <f aca="false">Q182</f>
        <v>0</v>
      </c>
      <c r="O183" s="30" t="n">
        <f aca="false">N183*Inputs!$K$11/12</f>
        <v>0</v>
      </c>
      <c r="P183" s="30" t="n">
        <f aca="false">IF(N183&gt;0,MIN(Inputs!$L$11,N183+O183),0)+MIN(AC183,MAX(N183+O183-(IF(N183&gt;0,MIN(Inputs!$L$11,N183+O183),0)),0))</f>
        <v>0</v>
      </c>
      <c r="Q183" s="31" t="n">
        <f aca="false">MAX(N183+O183-P183,0)</f>
        <v>0</v>
      </c>
      <c r="R183" s="30" t="n">
        <f aca="false">U182</f>
        <v>0</v>
      </c>
      <c r="S183" s="30" t="n">
        <f aca="false">R183*Inputs!$K$12/12</f>
        <v>0</v>
      </c>
      <c r="T183" s="30" t="n">
        <f aca="false">IF(R183&gt;0,MIN(Inputs!$L$12,R183+S183),0)+MIN(AD183,MAX(R183+S183-(IF(R183&gt;0,MIN(Inputs!$L$12,R183+S183),0)),0))</f>
        <v>0</v>
      </c>
      <c r="U183" s="31" t="n">
        <f aca="false">MAX(R183+S183-T183,0)</f>
        <v>0</v>
      </c>
      <c r="V183" s="30" t="n">
        <f aca="false">Y182</f>
        <v>0</v>
      </c>
      <c r="W183" s="30" t="n">
        <f aca="false">V183*Inputs!$K$13/12</f>
        <v>0</v>
      </c>
      <c r="X183" s="30" t="n">
        <f aca="false">IF(V183&gt;0,MIN(Inputs!$L$13,V183+W183),0)+MIN(AE183,MAX(V183+W183-(IF(V183&gt;0,MIN(Inputs!$L$13,V183+W183),0)),0))</f>
        <v>0</v>
      </c>
      <c r="Y183" s="31" t="n">
        <f aca="false">MAX(V183+W183-X183,0)</f>
        <v>0</v>
      </c>
      <c r="Z183" s="32" t="n">
        <f aca="false">Inputs!$B$4+IF(B183=0,Inputs!$L$8,0)+IF(F183=0,Inputs!$L$9,0)+IF(J183=0,Inputs!$L$10,0)+IF(N183=0,Inputs!$L$11,0)+IF(R183=0,Inputs!$L$12,0)+IF(V183=0,Inputs!$L$13,0)</f>
        <v>970</v>
      </c>
      <c r="AA183" s="32" t="n">
        <f aca="false">Z183-MIN(Z183,MAX(B183+C183-(IF(B183&gt;0,MIN(Inputs!$L$8,B183+C183),0)),0))</f>
        <v>970</v>
      </c>
      <c r="AB183" s="32" t="n">
        <f aca="false">AA183-MIN(AA183,MAX(F183+G183-(IF(F183&gt;0,MIN(Inputs!$L$9,F183+G183),0)),0))</f>
        <v>970</v>
      </c>
      <c r="AC183" s="32" t="n">
        <f aca="false">AB183-MIN(AB183,MAX(J183+K183-(IF(J183&gt;0,MIN(Inputs!$L$10,J183+K183),0)),0))</f>
        <v>970</v>
      </c>
      <c r="AD183" s="32" t="n">
        <f aca="false">AC183-MIN(AC183,MAX(N183+O183-(IF(N183&gt;0,MIN(Inputs!$L$11,N183+O183),0)),0))</f>
        <v>970</v>
      </c>
      <c r="AE183" s="32" t="n">
        <f aca="false">AD183-MIN(AD183,MAX(R183+S183-(IF(R183&gt;0,MIN(Inputs!$L$12,R183+S183),0)),0))</f>
        <v>970</v>
      </c>
      <c r="AF183" s="32" t="n">
        <f aca="false">AE183-MIN(AE183,MAX(V183+W183-(IF(V183&gt;0,MIN(Inputs!$L$13,V183+W183),0)),0))</f>
        <v>970</v>
      </c>
      <c r="AG183" s="31" t="n">
        <f aca="false">(B183+C183-E183)+(F183+G183-I183)+(J183+K183-M183)+(N183+O183-Q183)+(R183+S183-U183)+(V183+W183-Y183)</f>
        <v>0</v>
      </c>
      <c r="AH183" s="31" t="n">
        <f aca="false">E183+I183+M183+Q183+U183+Y183</f>
        <v>0</v>
      </c>
      <c r="AI183" s="31" t="n">
        <f aca="false">C183+G183+K183+O183+S183+W183</f>
        <v>0</v>
      </c>
    </row>
    <row r="184" customFormat="false" ht="15" hidden="false" customHeight="false" outlineLevel="0" collapsed="false">
      <c r="A184" s="29" t="n">
        <v>180</v>
      </c>
      <c r="B184" s="30" t="n">
        <f aca="false">E183</f>
        <v>0</v>
      </c>
      <c r="C184" s="30" t="n">
        <f aca="false">B184*Inputs!$K$8/12</f>
        <v>0</v>
      </c>
      <c r="D184" s="30" t="n">
        <f aca="false">IF(B184&gt;0,MIN(Inputs!$L$8,B184+C184),0)+MIN(Z184,MAX(B184+C184-(IF(B184&gt;0,MIN(Inputs!$L$8,B184+C184),0)),0))</f>
        <v>0</v>
      </c>
      <c r="E184" s="31" t="n">
        <f aca="false">MAX(B184+C184-D184,0)</f>
        <v>0</v>
      </c>
      <c r="F184" s="30" t="n">
        <f aca="false">I183</f>
        <v>0</v>
      </c>
      <c r="G184" s="30" t="n">
        <f aca="false">F184*Inputs!$K$9/12</f>
        <v>0</v>
      </c>
      <c r="H184" s="30" t="n">
        <f aca="false">IF(F184&gt;0,MIN(Inputs!$L$9,F184+G184),0)+MIN(AA184,MAX(F184+G184-(IF(F184&gt;0,MIN(Inputs!$L$9,F184+G184),0)),0))</f>
        <v>0</v>
      </c>
      <c r="I184" s="31" t="n">
        <f aca="false">MAX(F184+G184-H184,0)</f>
        <v>0</v>
      </c>
      <c r="J184" s="30" t="n">
        <f aca="false">M183</f>
        <v>0</v>
      </c>
      <c r="K184" s="30" t="n">
        <f aca="false">J184*Inputs!$K$10/12</f>
        <v>0</v>
      </c>
      <c r="L184" s="30" t="n">
        <f aca="false">IF(J184&gt;0,MIN(Inputs!$L$10,J184+K184),0)+MIN(AB184,MAX(J184+K184-(IF(J184&gt;0,MIN(Inputs!$L$10,J184+K184),0)),0))</f>
        <v>0</v>
      </c>
      <c r="M184" s="31" t="n">
        <f aca="false">MAX(J184+K184-L184,0)</f>
        <v>0</v>
      </c>
      <c r="N184" s="30" t="n">
        <f aca="false">Q183</f>
        <v>0</v>
      </c>
      <c r="O184" s="30" t="n">
        <f aca="false">N184*Inputs!$K$11/12</f>
        <v>0</v>
      </c>
      <c r="P184" s="30" t="n">
        <f aca="false">IF(N184&gt;0,MIN(Inputs!$L$11,N184+O184),0)+MIN(AC184,MAX(N184+O184-(IF(N184&gt;0,MIN(Inputs!$L$11,N184+O184),0)),0))</f>
        <v>0</v>
      </c>
      <c r="Q184" s="31" t="n">
        <f aca="false">MAX(N184+O184-P184,0)</f>
        <v>0</v>
      </c>
      <c r="R184" s="30" t="n">
        <f aca="false">U183</f>
        <v>0</v>
      </c>
      <c r="S184" s="30" t="n">
        <f aca="false">R184*Inputs!$K$12/12</f>
        <v>0</v>
      </c>
      <c r="T184" s="30" t="n">
        <f aca="false">IF(R184&gt;0,MIN(Inputs!$L$12,R184+S184),0)+MIN(AD184,MAX(R184+S184-(IF(R184&gt;0,MIN(Inputs!$L$12,R184+S184),0)),0))</f>
        <v>0</v>
      </c>
      <c r="U184" s="31" t="n">
        <f aca="false">MAX(R184+S184-T184,0)</f>
        <v>0</v>
      </c>
      <c r="V184" s="30" t="n">
        <f aca="false">Y183</f>
        <v>0</v>
      </c>
      <c r="W184" s="30" t="n">
        <f aca="false">V184*Inputs!$K$13/12</f>
        <v>0</v>
      </c>
      <c r="X184" s="30" t="n">
        <f aca="false">IF(V184&gt;0,MIN(Inputs!$L$13,V184+W184),0)+MIN(AE184,MAX(V184+W184-(IF(V184&gt;0,MIN(Inputs!$L$13,V184+W184),0)),0))</f>
        <v>0</v>
      </c>
      <c r="Y184" s="31" t="n">
        <f aca="false">MAX(V184+W184-X184,0)</f>
        <v>0</v>
      </c>
      <c r="Z184" s="32" t="n">
        <f aca="false">Inputs!$B$4+IF(B184=0,Inputs!$L$8,0)+IF(F184=0,Inputs!$L$9,0)+IF(J184=0,Inputs!$L$10,0)+IF(N184=0,Inputs!$L$11,0)+IF(R184=0,Inputs!$L$12,0)+IF(V184=0,Inputs!$L$13,0)</f>
        <v>970</v>
      </c>
      <c r="AA184" s="32" t="n">
        <f aca="false">Z184-MIN(Z184,MAX(B184+C184-(IF(B184&gt;0,MIN(Inputs!$L$8,B184+C184),0)),0))</f>
        <v>970</v>
      </c>
      <c r="AB184" s="32" t="n">
        <f aca="false">AA184-MIN(AA184,MAX(F184+G184-(IF(F184&gt;0,MIN(Inputs!$L$9,F184+G184),0)),0))</f>
        <v>970</v>
      </c>
      <c r="AC184" s="32" t="n">
        <f aca="false">AB184-MIN(AB184,MAX(J184+K184-(IF(J184&gt;0,MIN(Inputs!$L$10,J184+K184),0)),0))</f>
        <v>970</v>
      </c>
      <c r="AD184" s="32" t="n">
        <f aca="false">AC184-MIN(AC184,MAX(N184+O184-(IF(N184&gt;0,MIN(Inputs!$L$11,N184+O184),0)),0))</f>
        <v>970</v>
      </c>
      <c r="AE184" s="32" t="n">
        <f aca="false">AD184-MIN(AD184,MAX(R184+S184-(IF(R184&gt;0,MIN(Inputs!$L$12,R184+S184),0)),0))</f>
        <v>970</v>
      </c>
      <c r="AF184" s="32" t="n">
        <f aca="false">AE184-MIN(AE184,MAX(V184+W184-(IF(V184&gt;0,MIN(Inputs!$L$13,V184+W184),0)),0))</f>
        <v>970</v>
      </c>
      <c r="AG184" s="31" t="n">
        <f aca="false">(B184+C184-E184)+(F184+G184-I184)+(J184+K184-M184)+(N184+O184-Q184)+(R184+S184-U184)+(V184+W184-Y184)</f>
        <v>0</v>
      </c>
      <c r="AH184" s="31" t="n">
        <f aca="false">E184+I184+M184+Q184+U184+Y184</f>
        <v>0</v>
      </c>
      <c r="AI184" s="31" t="n">
        <f aca="false">C184+G184+K184+O184+S184+W184</f>
        <v>0</v>
      </c>
    </row>
    <row r="185" customFormat="false" ht="15" hidden="false" customHeight="false" outlineLevel="0" collapsed="false">
      <c r="A185" s="29" t="n">
        <v>181</v>
      </c>
      <c r="B185" s="30" t="n">
        <f aca="false">E184</f>
        <v>0</v>
      </c>
      <c r="C185" s="30" t="n">
        <f aca="false">B185*Inputs!$K$8/12</f>
        <v>0</v>
      </c>
      <c r="D185" s="30" t="n">
        <f aca="false">IF(B185&gt;0,MIN(Inputs!$L$8,B185+C185),0)+MIN(Z185,MAX(B185+C185-(IF(B185&gt;0,MIN(Inputs!$L$8,B185+C185),0)),0))</f>
        <v>0</v>
      </c>
      <c r="E185" s="31" t="n">
        <f aca="false">MAX(B185+C185-D185,0)</f>
        <v>0</v>
      </c>
      <c r="F185" s="30" t="n">
        <f aca="false">I184</f>
        <v>0</v>
      </c>
      <c r="G185" s="30" t="n">
        <f aca="false">F185*Inputs!$K$9/12</f>
        <v>0</v>
      </c>
      <c r="H185" s="30" t="n">
        <f aca="false">IF(F185&gt;0,MIN(Inputs!$L$9,F185+G185),0)+MIN(AA185,MAX(F185+G185-(IF(F185&gt;0,MIN(Inputs!$L$9,F185+G185),0)),0))</f>
        <v>0</v>
      </c>
      <c r="I185" s="31" t="n">
        <f aca="false">MAX(F185+G185-H185,0)</f>
        <v>0</v>
      </c>
      <c r="J185" s="30" t="n">
        <f aca="false">M184</f>
        <v>0</v>
      </c>
      <c r="K185" s="30" t="n">
        <f aca="false">J185*Inputs!$K$10/12</f>
        <v>0</v>
      </c>
      <c r="L185" s="30" t="n">
        <f aca="false">IF(J185&gt;0,MIN(Inputs!$L$10,J185+K185),0)+MIN(AB185,MAX(J185+K185-(IF(J185&gt;0,MIN(Inputs!$L$10,J185+K185),0)),0))</f>
        <v>0</v>
      </c>
      <c r="M185" s="31" t="n">
        <f aca="false">MAX(J185+K185-L185,0)</f>
        <v>0</v>
      </c>
      <c r="N185" s="30" t="n">
        <f aca="false">Q184</f>
        <v>0</v>
      </c>
      <c r="O185" s="30" t="n">
        <f aca="false">N185*Inputs!$K$11/12</f>
        <v>0</v>
      </c>
      <c r="P185" s="30" t="n">
        <f aca="false">IF(N185&gt;0,MIN(Inputs!$L$11,N185+O185),0)+MIN(AC185,MAX(N185+O185-(IF(N185&gt;0,MIN(Inputs!$L$11,N185+O185),0)),0))</f>
        <v>0</v>
      </c>
      <c r="Q185" s="31" t="n">
        <f aca="false">MAX(N185+O185-P185,0)</f>
        <v>0</v>
      </c>
      <c r="R185" s="30" t="n">
        <f aca="false">U184</f>
        <v>0</v>
      </c>
      <c r="S185" s="30" t="n">
        <f aca="false">R185*Inputs!$K$12/12</f>
        <v>0</v>
      </c>
      <c r="T185" s="30" t="n">
        <f aca="false">IF(R185&gt;0,MIN(Inputs!$L$12,R185+S185),0)+MIN(AD185,MAX(R185+S185-(IF(R185&gt;0,MIN(Inputs!$L$12,R185+S185),0)),0))</f>
        <v>0</v>
      </c>
      <c r="U185" s="31" t="n">
        <f aca="false">MAX(R185+S185-T185,0)</f>
        <v>0</v>
      </c>
      <c r="V185" s="30" t="n">
        <f aca="false">Y184</f>
        <v>0</v>
      </c>
      <c r="W185" s="30" t="n">
        <f aca="false">V185*Inputs!$K$13/12</f>
        <v>0</v>
      </c>
      <c r="X185" s="30" t="n">
        <f aca="false">IF(V185&gt;0,MIN(Inputs!$L$13,V185+W185),0)+MIN(AE185,MAX(V185+W185-(IF(V185&gt;0,MIN(Inputs!$L$13,V185+W185),0)),0))</f>
        <v>0</v>
      </c>
      <c r="Y185" s="31" t="n">
        <f aca="false">MAX(V185+W185-X185,0)</f>
        <v>0</v>
      </c>
      <c r="Z185" s="32" t="n">
        <f aca="false">Inputs!$B$4+IF(B185=0,Inputs!$L$8,0)+IF(F185=0,Inputs!$L$9,0)+IF(J185=0,Inputs!$L$10,0)+IF(N185=0,Inputs!$L$11,0)+IF(R185=0,Inputs!$L$12,0)+IF(V185=0,Inputs!$L$13,0)</f>
        <v>970</v>
      </c>
      <c r="AA185" s="32" t="n">
        <f aca="false">Z185-MIN(Z185,MAX(B185+C185-(IF(B185&gt;0,MIN(Inputs!$L$8,B185+C185),0)),0))</f>
        <v>970</v>
      </c>
      <c r="AB185" s="32" t="n">
        <f aca="false">AA185-MIN(AA185,MAX(F185+G185-(IF(F185&gt;0,MIN(Inputs!$L$9,F185+G185),0)),0))</f>
        <v>970</v>
      </c>
      <c r="AC185" s="32" t="n">
        <f aca="false">AB185-MIN(AB185,MAX(J185+K185-(IF(J185&gt;0,MIN(Inputs!$L$10,J185+K185),0)),0))</f>
        <v>970</v>
      </c>
      <c r="AD185" s="32" t="n">
        <f aca="false">AC185-MIN(AC185,MAX(N185+O185-(IF(N185&gt;0,MIN(Inputs!$L$11,N185+O185),0)),0))</f>
        <v>970</v>
      </c>
      <c r="AE185" s="32" t="n">
        <f aca="false">AD185-MIN(AD185,MAX(R185+S185-(IF(R185&gt;0,MIN(Inputs!$L$12,R185+S185),0)),0))</f>
        <v>970</v>
      </c>
      <c r="AF185" s="32" t="n">
        <f aca="false">AE185-MIN(AE185,MAX(V185+W185-(IF(V185&gt;0,MIN(Inputs!$L$13,V185+W185),0)),0))</f>
        <v>970</v>
      </c>
      <c r="AG185" s="31" t="n">
        <f aca="false">(B185+C185-E185)+(F185+G185-I185)+(J185+K185-M185)+(N185+O185-Q185)+(R185+S185-U185)+(V185+W185-Y185)</f>
        <v>0</v>
      </c>
      <c r="AH185" s="31" t="n">
        <f aca="false">E185+I185+M185+Q185+U185+Y185</f>
        <v>0</v>
      </c>
      <c r="AI185" s="31" t="n">
        <f aca="false">C185+G185+K185+O185+S185+W185</f>
        <v>0</v>
      </c>
    </row>
    <row r="186" customFormat="false" ht="15" hidden="false" customHeight="false" outlineLevel="0" collapsed="false">
      <c r="A186" s="29" t="n">
        <v>182</v>
      </c>
      <c r="B186" s="30" t="n">
        <f aca="false">E185</f>
        <v>0</v>
      </c>
      <c r="C186" s="30" t="n">
        <f aca="false">B186*Inputs!$K$8/12</f>
        <v>0</v>
      </c>
      <c r="D186" s="30" t="n">
        <f aca="false">IF(B186&gt;0,MIN(Inputs!$L$8,B186+C186),0)+MIN(Z186,MAX(B186+C186-(IF(B186&gt;0,MIN(Inputs!$L$8,B186+C186),0)),0))</f>
        <v>0</v>
      </c>
      <c r="E186" s="31" t="n">
        <f aca="false">MAX(B186+C186-D186,0)</f>
        <v>0</v>
      </c>
      <c r="F186" s="30" t="n">
        <f aca="false">I185</f>
        <v>0</v>
      </c>
      <c r="G186" s="30" t="n">
        <f aca="false">F186*Inputs!$K$9/12</f>
        <v>0</v>
      </c>
      <c r="H186" s="30" t="n">
        <f aca="false">IF(F186&gt;0,MIN(Inputs!$L$9,F186+G186),0)+MIN(AA186,MAX(F186+G186-(IF(F186&gt;0,MIN(Inputs!$L$9,F186+G186),0)),0))</f>
        <v>0</v>
      </c>
      <c r="I186" s="31" t="n">
        <f aca="false">MAX(F186+G186-H186,0)</f>
        <v>0</v>
      </c>
      <c r="J186" s="30" t="n">
        <f aca="false">M185</f>
        <v>0</v>
      </c>
      <c r="K186" s="30" t="n">
        <f aca="false">J186*Inputs!$K$10/12</f>
        <v>0</v>
      </c>
      <c r="L186" s="30" t="n">
        <f aca="false">IF(J186&gt;0,MIN(Inputs!$L$10,J186+K186),0)+MIN(AB186,MAX(J186+K186-(IF(J186&gt;0,MIN(Inputs!$L$10,J186+K186),0)),0))</f>
        <v>0</v>
      </c>
      <c r="M186" s="31" t="n">
        <f aca="false">MAX(J186+K186-L186,0)</f>
        <v>0</v>
      </c>
      <c r="N186" s="30" t="n">
        <f aca="false">Q185</f>
        <v>0</v>
      </c>
      <c r="O186" s="30" t="n">
        <f aca="false">N186*Inputs!$K$11/12</f>
        <v>0</v>
      </c>
      <c r="P186" s="30" t="n">
        <f aca="false">IF(N186&gt;0,MIN(Inputs!$L$11,N186+O186),0)+MIN(AC186,MAX(N186+O186-(IF(N186&gt;0,MIN(Inputs!$L$11,N186+O186),0)),0))</f>
        <v>0</v>
      </c>
      <c r="Q186" s="31" t="n">
        <f aca="false">MAX(N186+O186-P186,0)</f>
        <v>0</v>
      </c>
      <c r="R186" s="30" t="n">
        <f aca="false">U185</f>
        <v>0</v>
      </c>
      <c r="S186" s="30" t="n">
        <f aca="false">R186*Inputs!$K$12/12</f>
        <v>0</v>
      </c>
      <c r="T186" s="30" t="n">
        <f aca="false">IF(R186&gt;0,MIN(Inputs!$L$12,R186+S186),0)+MIN(AD186,MAX(R186+S186-(IF(R186&gt;0,MIN(Inputs!$L$12,R186+S186),0)),0))</f>
        <v>0</v>
      </c>
      <c r="U186" s="31" t="n">
        <f aca="false">MAX(R186+S186-T186,0)</f>
        <v>0</v>
      </c>
      <c r="V186" s="30" t="n">
        <f aca="false">Y185</f>
        <v>0</v>
      </c>
      <c r="W186" s="30" t="n">
        <f aca="false">V186*Inputs!$K$13/12</f>
        <v>0</v>
      </c>
      <c r="X186" s="30" t="n">
        <f aca="false">IF(V186&gt;0,MIN(Inputs!$L$13,V186+W186),0)+MIN(AE186,MAX(V186+W186-(IF(V186&gt;0,MIN(Inputs!$L$13,V186+W186),0)),0))</f>
        <v>0</v>
      </c>
      <c r="Y186" s="31" t="n">
        <f aca="false">MAX(V186+W186-X186,0)</f>
        <v>0</v>
      </c>
      <c r="Z186" s="32" t="n">
        <f aca="false">Inputs!$B$4+IF(B186=0,Inputs!$L$8,0)+IF(F186=0,Inputs!$L$9,0)+IF(J186=0,Inputs!$L$10,0)+IF(N186=0,Inputs!$L$11,0)+IF(R186=0,Inputs!$L$12,0)+IF(V186=0,Inputs!$L$13,0)</f>
        <v>970</v>
      </c>
      <c r="AA186" s="32" t="n">
        <f aca="false">Z186-MIN(Z186,MAX(B186+C186-(IF(B186&gt;0,MIN(Inputs!$L$8,B186+C186),0)),0))</f>
        <v>970</v>
      </c>
      <c r="AB186" s="32" t="n">
        <f aca="false">AA186-MIN(AA186,MAX(F186+G186-(IF(F186&gt;0,MIN(Inputs!$L$9,F186+G186),0)),0))</f>
        <v>970</v>
      </c>
      <c r="AC186" s="32" t="n">
        <f aca="false">AB186-MIN(AB186,MAX(J186+K186-(IF(J186&gt;0,MIN(Inputs!$L$10,J186+K186),0)),0))</f>
        <v>970</v>
      </c>
      <c r="AD186" s="32" t="n">
        <f aca="false">AC186-MIN(AC186,MAX(N186+O186-(IF(N186&gt;0,MIN(Inputs!$L$11,N186+O186),0)),0))</f>
        <v>970</v>
      </c>
      <c r="AE186" s="32" t="n">
        <f aca="false">AD186-MIN(AD186,MAX(R186+S186-(IF(R186&gt;0,MIN(Inputs!$L$12,R186+S186),0)),0))</f>
        <v>970</v>
      </c>
      <c r="AF186" s="32" t="n">
        <f aca="false">AE186-MIN(AE186,MAX(V186+W186-(IF(V186&gt;0,MIN(Inputs!$L$13,V186+W186),0)),0))</f>
        <v>970</v>
      </c>
      <c r="AG186" s="31" t="n">
        <f aca="false">(B186+C186-E186)+(F186+G186-I186)+(J186+K186-M186)+(N186+O186-Q186)+(R186+S186-U186)+(V186+W186-Y186)</f>
        <v>0</v>
      </c>
      <c r="AH186" s="31" t="n">
        <f aca="false">E186+I186+M186+Q186+U186+Y186</f>
        <v>0</v>
      </c>
      <c r="AI186" s="31" t="n">
        <f aca="false">C186+G186+K186+O186+S186+W186</f>
        <v>0</v>
      </c>
    </row>
    <row r="187" customFormat="false" ht="15" hidden="false" customHeight="false" outlineLevel="0" collapsed="false">
      <c r="A187" s="29" t="n">
        <v>183</v>
      </c>
      <c r="B187" s="30" t="n">
        <f aca="false">E186</f>
        <v>0</v>
      </c>
      <c r="C187" s="30" t="n">
        <f aca="false">B187*Inputs!$K$8/12</f>
        <v>0</v>
      </c>
      <c r="D187" s="30" t="n">
        <f aca="false">IF(B187&gt;0,MIN(Inputs!$L$8,B187+C187),0)+MIN(Z187,MAX(B187+C187-(IF(B187&gt;0,MIN(Inputs!$L$8,B187+C187),0)),0))</f>
        <v>0</v>
      </c>
      <c r="E187" s="31" t="n">
        <f aca="false">MAX(B187+C187-D187,0)</f>
        <v>0</v>
      </c>
      <c r="F187" s="30" t="n">
        <f aca="false">I186</f>
        <v>0</v>
      </c>
      <c r="G187" s="30" t="n">
        <f aca="false">F187*Inputs!$K$9/12</f>
        <v>0</v>
      </c>
      <c r="H187" s="30" t="n">
        <f aca="false">IF(F187&gt;0,MIN(Inputs!$L$9,F187+G187),0)+MIN(AA187,MAX(F187+G187-(IF(F187&gt;0,MIN(Inputs!$L$9,F187+G187),0)),0))</f>
        <v>0</v>
      </c>
      <c r="I187" s="31" t="n">
        <f aca="false">MAX(F187+G187-H187,0)</f>
        <v>0</v>
      </c>
      <c r="J187" s="30" t="n">
        <f aca="false">M186</f>
        <v>0</v>
      </c>
      <c r="K187" s="30" t="n">
        <f aca="false">J187*Inputs!$K$10/12</f>
        <v>0</v>
      </c>
      <c r="L187" s="30" t="n">
        <f aca="false">IF(J187&gt;0,MIN(Inputs!$L$10,J187+K187),0)+MIN(AB187,MAX(J187+K187-(IF(J187&gt;0,MIN(Inputs!$L$10,J187+K187),0)),0))</f>
        <v>0</v>
      </c>
      <c r="M187" s="31" t="n">
        <f aca="false">MAX(J187+K187-L187,0)</f>
        <v>0</v>
      </c>
      <c r="N187" s="30" t="n">
        <f aca="false">Q186</f>
        <v>0</v>
      </c>
      <c r="O187" s="30" t="n">
        <f aca="false">N187*Inputs!$K$11/12</f>
        <v>0</v>
      </c>
      <c r="P187" s="30" t="n">
        <f aca="false">IF(N187&gt;0,MIN(Inputs!$L$11,N187+O187),0)+MIN(AC187,MAX(N187+O187-(IF(N187&gt;0,MIN(Inputs!$L$11,N187+O187),0)),0))</f>
        <v>0</v>
      </c>
      <c r="Q187" s="31" t="n">
        <f aca="false">MAX(N187+O187-P187,0)</f>
        <v>0</v>
      </c>
      <c r="R187" s="30" t="n">
        <f aca="false">U186</f>
        <v>0</v>
      </c>
      <c r="S187" s="30" t="n">
        <f aca="false">R187*Inputs!$K$12/12</f>
        <v>0</v>
      </c>
      <c r="T187" s="30" t="n">
        <f aca="false">IF(R187&gt;0,MIN(Inputs!$L$12,R187+S187),0)+MIN(AD187,MAX(R187+S187-(IF(R187&gt;0,MIN(Inputs!$L$12,R187+S187),0)),0))</f>
        <v>0</v>
      </c>
      <c r="U187" s="31" t="n">
        <f aca="false">MAX(R187+S187-T187,0)</f>
        <v>0</v>
      </c>
      <c r="V187" s="30" t="n">
        <f aca="false">Y186</f>
        <v>0</v>
      </c>
      <c r="W187" s="30" t="n">
        <f aca="false">V187*Inputs!$K$13/12</f>
        <v>0</v>
      </c>
      <c r="X187" s="30" t="n">
        <f aca="false">IF(V187&gt;0,MIN(Inputs!$L$13,V187+W187),0)+MIN(AE187,MAX(V187+W187-(IF(V187&gt;0,MIN(Inputs!$L$13,V187+W187),0)),0))</f>
        <v>0</v>
      </c>
      <c r="Y187" s="31" t="n">
        <f aca="false">MAX(V187+W187-X187,0)</f>
        <v>0</v>
      </c>
      <c r="Z187" s="32" t="n">
        <f aca="false">Inputs!$B$4+IF(B187=0,Inputs!$L$8,0)+IF(F187=0,Inputs!$L$9,0)+IF(J187=0,Inputs!$L$10,0)+IF(N187=0,Inputs!$L$11,0)+IF(R187=0,Inputs!$L$12,0)+IF(V187=0,Inputs!$L$13,0)</f>
        <v>970</v>
      </c>
      <c r="AA187" s="32" t="n">
        <f aca="false">Z187-MIN(Z187,MAX(B187+C187-(IF(B187&gt;0,MIN(Inputs!$L$8,B187+C187),0)),0))</f>
        <v>970</v>
      </c>
      <c r="AB187" s="32" t="n">
        <f aca="false">AA187-MIN(AA187,MAX(F187+G187-(IF(F187&gt;0,MIN(Inputs!$L$9,F187+G187),0)),0))</f>
        <v>970</v>
      </c>
      <c r="AC187" s="32" t="n">
        <f aca="false">AB187-MIN(AB187,MAX(J187+K187-(IF(J187&gt;0,MIN(Inputs!$L$10,J187+K187),0)),0))</f>
        <v>970</v>
      </c>
      <c r="AD187" s="32" t="n">
        <f aca="false">AC187-MIN(AC187,MAX(N187+O187-(IF(N187&gt;0,MIN(Inputs!$L$11,N187+O187),0)),0))</f>
        <v>970</v>
      </c>
      <c r="AE187" s="32" t="n">
        <f aca="false">AD187-MIN(AD187,MAX(R187+S187-(IF(R187&gt;0,MIN(Inputs!$L$12,R187+S187),0)),0))</f>
        <v>970</v>
      </c>
      <c r="AF187" s="32" t="n">
        <f aca="false">AE187-MIN(AE187,MAX(V187+W187-(IF(V187&gt;0,MIN(Inputs!$L$13,V187+W187),0)),0))</f>
        <v>970</v>
      </c>
      <c r="AG187" s="31" t="n">
        <f aca="false">(B187+C187-E187)+(F187+G187-I187)+(J187+K187-M187)+(N187+O187-Q187)+(R187+S187-U187)+(V187+W187-Y187)</f>
        <v>0</v>
      </c>
      <c r="AH187" s="31" t="n">
        <f aca="false">E187+I187+M187+Q187+U187+Y187</f>
        <v>0</v>
      </c>
      <c r="AI187" s="31" t="n">
        <f aca="false">C187+G187+K187+O187+S187+W187</f>
        <v>0</v>
      </c>
    </row>
    <row r="188" customFormat="false" ht="15" hidden="false" customHeight="false" outlineLevel="0" collapsed="false">
      <c r="A188" s="29" t="n">
        <v>184</v>
      </c>
      <c r="B188" s="30" t="n">
        <f aca="false">E187</f>
        <v>0</v>
      </c>
      <c r="C188" s="30" t="n">
        <f aca="false">B188*Inputs!$K$8/12</f>
        <v>0</v>
      </c>
      <c r="D188" s="30" t="n">
        <f aca="false">IF(B188&gt;0,MIN(Inputs!$L$8,B188+C188),0)+MIN(Z188,MAX(B188+C188-(IF(B188&gt;0,MIN(Inputs!$L$8,B188+C188),0)),0))</f>
        <v>0</v>
      </c>
      <c r="E188" s="31" t="n">
        <f aca="false">MAX(B188+C188-D188,0)</f>
        <v>0</v>
      </c>
      <c r="F188" s="30" t="n">
        <f aca="false">I187</f>
        <v>0</v>
      </c>
      <c r="G188" s="30" t="n">
        <f aca="false">F188*Inputs!$K$9/12</f>
        <v>0</v>
      </c>
      <c r="H188" s="30" t="n">
        <f aca="false">IF(F188&gt;0,MIN(Inputs!$L$9,F188+G188),0)+MIN(AA188,MAX(F188+G188-(IF(F188&gt;0,MIN(Inputs!$L$9,F188+G188),0)),0))</f>
        <v>0</v>
      </c>
      <c r="I188" s="31" t="n">
        <f aca="false">MAX(F188+G188-H188,0)</f>
        <v>0</v>
      </c>
      <c r="J188" s="30" t="n">
        <f aca="false">M187</f>
        <v>0</v>
      </c>
      <c r="K188" s="30" t="n">
        <f aca="false">J188*Inputs!$K$10/12</f>
        <v>0</v>
      </c>
      <c r="L188" s="30" t="n">
        <f aca="false">IF(J188&gt;0,MIN(Inputs!$L$10,J188+K188),0)+MIN(AB188,MAX(J188+K188-(IF(J188&gt;0,MIN(Inputs!$L$10,J188+K188),0)),0))</f>
        <v>0</v>
      </c>
      <c r="M188" s="31" t="n">
        <f aca="false">MAX(J188+K188-L188,0)</f>
        <v>0</v>
      </c>
      <c r="N188" s="30" t="n">
        <f aca="false">Q187</f>
        <v>0</v>
      </c>
      <c r="O188" s="30" t="n">
        <f aca="false">N188*Inputs!$K$11/12</f>
        <v>0</v>
      </c>
      <c r="P188" s="30" t="n">
        <f aca="false">IF(N188&gt;0,MIN(Inputs!$L$11,N188+O188),0)+MIN(AC188,MAX(N188+O188-(IF(N188&gt;0,MIN(Inputs!$L$11,N188+O188),0)),0))</f>
        <v>0</v>
      </c>
      <c r="Q188" s="31" t="n">
        <f aca="false">MAX(N188+O188-P188,0)</f>
        <v>0</v>
      </c>
      <c r="R188" s="30" t="n">
        <f aca="false">U187</f>
        <v>0</v>
      </c>
      <c r="S188" s="30" t="n">
        <f aca="false">R188*Inputs!$K$12/12</f>
        <v>0</v>
      </c>
      <c r="T188" s="30" t="n">
        <f aca="false">IF(R188&gt;0,MIN(Inputs!$L$12,R188+S188),0)+MIN(AD188,MAX(R188+S188-(IF(R188&gt;0,MIN(Inputs!$L$12,R188+S188),0)),0))</f>
        <v>0</v>
      </c>
      <c r="U188" s="31" t="n">
        <f aca="false">MAX(R188+S188-T188,0)</f>
        <v>0</v>
      </c>
      <c r="V188" s="30" t="n">
        <f aca="false">Y187</f>
        <v>0</v>
      </c>
      <c r="W188" s="30" t="n">
        <f aca="false">V188*Inputs!$K$13/12</f>
        <v>0</v>
      </c>
      <c r="X188" s="30" t="n">
        <f aca="false">IF(V188&gt;0,MIN(Inputs!$L$13,V188+W188),0)+MIN(AE188,MAX(V188+W188-(IF(V188&gt;0,MIN(Inputs!$L$13,V188+W188),0)),0))</f>
        <v>0</v>
      </c>
      <c r="Y188" s="31" t="n">
        <f aca="false">MAX(V188+W188-X188,0)</f>
        <v>0</v>
      </c>
      <c r="Z188" s="32" t="n">
        <f aca="false">Inputs!$B$4+IF(B188=0,Inputs!$L$8,0)+IF(F188=0,Inputs!$L$9,0)+IF(J188=0,Inputs!$L$10,0)+IF(N188=0,Inputs!$L$11,0)+IF(R188=0,Inputs!$L$12,0)+IF(V188=0,Inputs!$L$13,0)</f>
        <v>970</v>
      </c>
      <c r="AA188" s="32" t="n">
        <f aca="false">Z188-MIN(Z188,MAX(B188+C188-(IF(B188&gt;0,MIN(Inputs!$L$8,B188+C188),0)),0))</f>
        <v>970</v>
      </c>
      <c r="AB188" s="32" t="n">
        <f aca="false">AA188-MIN(AA188,MAX(F188+G188-(IF(F188&gt;0,MIN(Inputs!$L$9,F188+G188),0)),0))</f>
        <v>970</v>
      </c>
      <c r="AC188" s="32" t="n">
        <f aca="false">AB188-MIN(AB188,MAX(J188+K188-(IF(J188&gt;0,MIN(Inputs!$L$10,J188+K188),0)),0))</f>
        <v>970</v>
      </c>
      <c r="AD188" s="32" t="n">
        <f aca="false">AC188-MIN(AC188,MAX(N188+O188-(IF(N188&gt;0,MIN(Inputs!$L$11,N188+O188),0)),0))</f>
        <v>970</v>
      </c>
      <c r="AE188" s="32" t="n">
        <f aca="false">AD188-MIN(AD188,MAX(R188+S188-(IF(R188&gt;0,MIN(Inputs!$L$12,R188+S188),0)),0))</f>
        <v>970</v>
      </c>
      <c r="AF188" s="32" t="n">
        <f aca="false">AE188-MIN(AE188,MAX(V188+W188-(IF(V188&gt;0,MIN(Inputs!$L$13,V188+W188),0)),0))</f>
        <v>970</v>
      </c>
      <c r="AG188" s="31" t="n">
        <f aca="false">(B188+C188-E188)+(F188+G188-I188)+(J188+K188-M188)+(N188+O188-Q188)+(R188+S188-U188)+(V188+W188-Y188)</f>
        <v>0</v>
      </c>
      <c r="AH188" s="31" t="n">
        <f aca="false">E188+I188+M188+Q188+U188+Y188</f>
        <v>0</v>
      </c>
      <c r="AI188" s="31" t="n">
        <f aca="false">C188+G188+K188+O188+S188+W188</f>
        <v>0</v>
      </c>
    </row>
    <row r="189" customFormat="false" ht="15" hidden="false" customHeight="false" outlineLevel="0" collapsed="false">
      <c r="A189" s="29" t="n">
        <v>185</v>
      </c>
      <c r="B189" s="30" t="n">
        <f aca="false">E188</f>
        <v>0</v>
      </c>
      <c r="C189" s="30" t="n">
        <f aca="false">B189*Inputs!$K$8/12</f>
        <v>0</v>
      </c>
      <c r="D189" s="30" t="n">
        <f aca="false">IF(B189&gt;0,MIN(Inputs!$L$8,B189+C189),0)+MIN(Z189,MAX(B189+C189-(IF(B189&gt;0,MIN(Inputs!$L$8,B189+C189),0)),0))</f>
        <v>0</v>
      </c>
      <c r="E189" s="31" t="n">
        <f aca="false">MAX(B189+C189-D189,0)</f>
        <v>0</v>
      </c>
      <c r="F189" s="30" t="n">
        <f aca="false">I188</f>
        <v>0</v>
      </c>
      <c r="G189" s="30" t="n">
        <f aca="false">F189*Inputs!$K$9/12</f>
        <v>0</v>
      </c>
      <c r="H189" s="30" t="n">
        <f aca="false">IF(F189&gt;0,MIN(Inputs!$L$9,F189+G189),0)+MIN(AA189,MAX(F189+G189-(IF(F189&gt;0,MIN(Inputs!$L$9,F189+G189),0)),0))</f>
        <v>0</v>
      </c>
      <c r="I189" s="31" t="n">
        <f aca="false">MAX(F189+G189-H189,0)</f>
        <v>0</v>
      </c>
      <c r="J189" s="30" t="n">
        <f aca="false">M188</f>
        <v>0</v>
      </c>
      <c r="K189" s="30" t="n">
        <f aca="false">J189*Inputs!$K$10/12</f>
        <v>0</v>
      </c>
      <c r="L189" s="30" t="n">
        <f aca="false">IF(J189&gt;0,MIN(Inputs!$L$10,J189+K189),0)+MIN(AB189,MAX(J189+K189-(IF(J189&gt;0,MIN(Inputs!$L$10,J189+K189),0)),0))</f>
        <v>0</v>
      </c>
      <c r="M189" s="31" t="n">
        <f aca="false">MAX(J189+K189-L189,0)</f>
        <v>0</v>
      </c>
      <c r="N189" s="30" t="n">
        <f aca="false">Q188</f>
        <v>0</v>
      </c>
      <c r="O189" s="30" t="n">
        <f aca="false">N189*Inputs!$K$11/12</f>
        <v>0</v>
      </c>
      <c r="P189" s="30" t="n">
        <f aca="false">IF(N189&gt;0,MIN(Inputs!$L$11,N189+O189),0)+MIN(AC189,MAX(N189+O189-(IF(N189&gt;0,MIN(Inputs!$L$11,N189+O189),0)),0))</f>
        <v>0</v>
      </c>
      <c r="Q189" s="31" t="n">
        <f aca="false">MAX(N189+O189-P189,0)</f>
        <v>0</v>
      </c>
      <c r="R189" s="30" t="n">
        <f aca="false">U188</f>
        <v>0</v>
      </c>
      <c r="S189" s="30" t="n">
        <f aca="false">R189*Inputs!$K$12/12</f>
        <v>0</v>
      </c>
      <c r="T189" s="30" t="n">
        <f aca="false">IF(R189&gt;0,MIN(Inputs!$L$12,R189+S189),0)+MIN(AD189,MAX(R189+S189-(IF(R189&gt;0,MIN(Inputs!$L$12,R189+S189),0)),0))</f>
        <v>0</v>
      </c>
      <c r="U189" s="31" t="n">
        <f aca="false">MAX(R189+S189-T189,0)</f>
        <v>0</v>
      </c>
      <c r="V189" s="30" t="n">
        <f aca="false">Y188</f>
        <v>0</v>
      </c>
      <c r="W189" s="30" t="n">
        <f aca="false">V189*Inputs!$K$13/12</f>
        <v>0</v>
      </c>
      <c r="X189" s="30" t="n">
        <f aca="false">IF(V189&gt;0,MIN(Inputs!$L$13,V189+W189),0)+MIN(AE189,MAX(V189+W189-(IF(V189&gt;0,MIN(Inputs!$L$13,V189+W189),0)),0))</f>
        <v>0</v>
      </c>
      <c r="Y189" s="31" t="n">
        <f aca="false">MAX(V189+W189-X189,0)</f>
        <v>0</v>
      </c>
      <c r="Z189" s="32" t="n">
        <f aca="false">Inputs!$B$4+IF(B189=0,Inputs!$L$8,0)+IF(F189=0,Inputs!$L$9,0)+IF(J189=0,Inputs!$L$10,0)+IF(N189=0,Inputs!$L$11,0)+IF(R189=0,Inputs!$L$12,0)+IF(V189=0,Inputs!$L$13,0)</f>
        <v>970</v>
      </c>
      <c r="AA189" s="32" t="n">
        <f aca="false">Z189-MIN(Z189,MAX(B189+C189-(IF(B189&gt;0,MIN(Inputs!$L$8,B189+C189),0)),0))</f>
        <v>970</v>
      </c>
      <c r="AB189" s="32" t="n">
        <f aca="false">AA189-MIN(AA189,MAX(F189+G189-(IF(F189&gt;0,MIN(Inputs!$L$9,F189+G189),0)),0))</f>
        <v>970</v>
      </c>
      <c r="AC189" s="32" t="n">
        <f aca="false">AB189-MIN(AB189,MAX(J189+K189-(IF(J189&gt;0,MIN(Inputs!$L$10,J189+K189),0)),0))</f>
        <v>970</v>
      </c>
      <c r="AD189" s="32" t="n">
        <f aca="false">AC189-MIN(AC189,MAX(N189+O189-(IF(N189&gt;0,MIN(Inputs!$L$11,N189+O189),0)),0))</f>
        <v>970</v>
      </c>
      <c r="AE189" s="32" t="n">
        <f aca="false">AD189-MIN(AD189,MAX(R189+S189-(IF(R189&gt;0,MIN(Inputs!$L$12,R189+S189),0)),0))</f>
        <v>970</v>
      </c>
      <c r="AF189" s="32" t="n">
        <f aca="false">AE189-MIN(AE189,MAX(V189+W189-(IF(V189&gt;0,MIN(Inputs!$L$13,V189+W189),0)),0))</f>
        <v>970</v>
      </c>
      <c r="AG189" s="31" t="n">
        <f aca="false">(B189+C189-E189)+(F189+G189-I189)+(J189+K189-M189)+(N189+O189-Q189)+(R189+S189-U189)+(V189+W189-Y189)</f>
        <v>0</v>
      </c>
      <c r="AH189" s="31" t="n">
        <f aca="false">E189+I189+M189+Q189+U189+Y189</f>
        <v>0</v>
      </c>
      <c r="AI189" s="31" t="n">
        <f aca="false">C189+G189+K189+O189+S189+W189</f>
        <v>0</v>
      </c>
    </row>
    <row r="190" customFormat="false" ht="15" hidden="false" customHeight="false" outlineLevel="0" collapsed="false">
      <c r="A190" s="29" t="n">
        <v>186</v>
      </c>
      <c r="B190" s="30" t="n">
        <f aca="false">E189</f>
        <v>0</v>
      </c>
      <c r="C190" s="30" t="n">
        <f aca="false">B190*Inputs!$K$8/12</f>
        <v>0</v>
      </c>
      <c r="D190" s="30" t="n">
        <f aca="false">IF(B190&gt;0,MIN(Inputs!$L$8,B190+C190),0)+MIN(Z190,MAX(B190+C190-(IF(B190&gt;0,MIN(Inputs!$L$8,B190+C190),0)),0))</f>
        <v>0</v>
      </c>
      <c r="E190" s="31" t="n">
        <f aca="false">MAX(B190+C190-D190,0)</f>
        <v>0</v>
      </c>
      <c r="F190" s="30" t="n">
        <f aca="false">I189</f>
        <v>0</v>
      </c>
      <c r="G190" s="30" t="n">
        <f aca="false">F190*Inputs!$K$9/12</f>
        <v>0</v>
      </c>
      <c r="H190" s="30" t="n">
        <f aca="false">IF(F190&gt;0,MIN(Inputs!$L$9,F190+G190),0)+MIN(AA190,MAX(F190+G190-(IF(F190&gt;0,MIN(Inputs!$L$9,F190+G190),0)),0))</f>
        <v>0</v>
      </c>
      <c r="I190" s="31" t="n">
        <f aca="false">MAX(F190+G190-H190,0)</f>
        <v>0</v>
      </c>
      <c r="J190" s="30" t="n">
        <f aca="false">M189</f>
        <v>0</v>
      </c>
      <c r="K190" s="30" t="n">
        <f aca="false">J190*Inputs!$K$10/12</f>
        <v>0</v>
      </c>
      <c r="L190" s="30" t="n">
        <f aca="false">IF(J190&gt;0,MIN(Inputs!$L$10,J190+K190),0)+MIN(AB190,MAX(J190+K190-(IF(J190&gt;0,MIN(Inputs!$L$10,J190+K190),0)),0))</f>
        <v>0</v>
      </c>
      <c r="M190" s="31" t="n">
        <f aca="false">MAX(J190+K190-L190,0)</f>
        <v>0</v>
      </c>
      <c r="N190" s="30" t="n">
        <f aca="false">Q189</f>
        <v>0</v>
      </c>
      <c r="O190" s="30" t="n">
        <f aca="false">N190*Inputs!$K$11/12</f>
        <v>0</v>
      </c>
      <c r="P190" s="30" t="n">
        <f aca="false">IF(N190&gt;0,MIN(Inputs!$L$11,N190+O190),0)+MIN(AC190,MAX(N190+O190-(IF(N190&gt;0,MIN(Inputs!$L$11,N190+O190),0)),0))</f>
        <v>0</v>
      </c>
      <c r="Q190" s="31" t="n">
        <f aca="false">MAX(N190+O190-P190,0)</f>
        <v>0</v>
      </c>
      <c r="R190" s="30" t="n">
        <f aca="false">U189</f>
        <v>0</v>
      </c>
      <c r="S190" s="30" t="n">
        <f aca="false">R190*Inputs!$K$12/12</f>
        <v>0</v>
      </c>
      <c r="T190" s="30" t="n">
        <f aca="false">IF(R190&gt;0,MIN(Inputs!$L$12,R190+S190),0)+MIN(AD190,MAX(R190+S190-(IF(R190&gt;0,MIN(Inputs!$L$12,R190+S190),0)),0))</f>
        <v>0</v>
      </c>
      <c r="U190" s="31" t="n">
        <f aca="false">MAX(R190+S190-T190,0)</f>
        <v>0</v>
      </c>
      <c r="V190" s="30" t="n">
        <f aca="false">Y189</f>
        <v>0</v>
      </c>
      <c r="W190" s="30" t="n">
        <f aca="false">V190*Inputs!$K$13/12</f>
        <v>0</v>
      </c>
      <c r="X190" s="30" t="n">
        <f aca="false">IF(V190&gt;0,MIN(Inputs!$L$13,V190+W190),0)+MIN(AE190,MAX(V190+W190-(IF(V190&gt;0,MIN(Inputs!$L$13,V190+W190),0)),0))</f>
        <v>0</v>
      </c>
      <c r="Y190" s="31" t="n">
        <f aca="false">MAX(V190+W190-X190,0)</f>
        <v>0</v>
      </c>
      <c r="Z190" s="32" t="n">
        <f aca="false">Inputs!$B$4+IF(B190=0,Inputs!$L$8,0)+IF(F190=0,Inputs!$L$9,0)+IF(J190=0,Inputs!$L$10,0)+IF(N190=0,Inputs!$L$11,0)+IF(R190=0,Inputs!$L$12,0)+IF(V190=0,Inputs!$L$13,0)</f>
        <v>970</v>
      </c>
      <c r="AA190" s="32" t="n">
        <f aca="false">Z190-MIN(Z190,MAX(B190+C190-(IF(B190&gt;0,MIN(Inputs!$L$8,B190+C190),0)),0))</f>
        <v>970</v>
      </c>
      <c r="AB190" s="32" t="n">
        <f aca="false">AA190-MIN(AA190,MAX(F190+G190-(IF(F190&gt;0,MIN(Inputs!$L$9,F190+G190),0)),0))</f>
        <v>970</v>
      </c>
      <c r="AC190" s="32" t="n">
        <f aca="false">AB190-MIN(AB190,MAX(J190+K190-(IF(J190&gt;0,MIN(Inputs!$L$10,J190+K190),0)),0))</f>
        <v>970</v>
      </c>
      <c r="AD190" s="32" t="n">
        <f aca="false">AC190-MIN(AC190,MAX(N190+O190-(IF(N190&gt;0,MIN(Inputs!$L$11,N190+O190),0)),0))</f>
        <v>970</v>
      </c>
      <c r="AE190" s="32" t="n">
        <f aca="false">AD190-MIN(AD190,MAX(R190+S190-(IF(R190&gt;0,MIN(Inputs!$L$12,R190+S190),0)),0))</f>
        <v>970</v>
      </c>
      <c r="AF190" s="32" t="n">
        <f aca="false">AE190-MIN(AE190,MAX(V190+W190-(IF(V190&gt;0,MIN(Inputs!$L$13,V190+W190),0)),0))</f>
        <v>970</v>
      </c>
      <c r="AG190" s="31" t="n">
        <f aca="false">(B190+C190-E190)+(F190+G190-I190)+(J190+K190-M190)+(N190+O190-Q190)+(R190+S190-U190)+(V190+W190-Y190)</f>
        <v>0</v>
      </c>
      <c r="AH190" s="31" t="n">
        <f aca="false">E190+I190+M190+Q190+U190+Y190</f>
        <v>0</v>
      </c>
      <c r="AI190" s="31" t="n">
        <f aca="false">C190+G190+K190+O190+S190+W190</f>
        <v>0</v>
      </c>
    </row>
    <row r="191" customFormat="false" ht="15" hidden="false" customHeight="false" outlineLevel="0" collapsed="false">
      <c r="A191" s="29" t="n">
        <v>187</v>
      </c>
      <c r="B191" s="30" t="n">
        <f aca="false">E190</f>
        <v>0</v>
      </c>
      <c r="C191" s="30" t="n">
        <f aca="false">B191*Inputs!$K$8/12</f>
        <v>0</v>
      </c>
      <c r="D191" s="30" t="n">
        <f aca="false">IF(B191&gt;0,MIN(Inputs!$L$8,B191+C191),0)+MIN(Z191,MAX(B191+C191-(IF(B191&gt;0,MIN(Inputs!$L$8,B191+C191),0)),0))</f>
        <v>0</v>
      </c>
      <c r="E191" s="31" t="n">
        <f aca="false">MAX(B191+C191-D191,0)</f>
        <v>0</v>
      </c>
      <c r="F191" s="30" t="n">
        <f aca="false">I190</f>
        <v>0</v>
      </c>
      <c r="G191" s="30" t="n">
        <f aca="false">F191*Inputs!$K$9/12</f>
        <v>0</v>
      </c>
      <c r="H191" s="30" t="n">
        <f aca="false">IF(F191&gt;0,MIN(Inputs!$L$9,F191+G191),0)+MIN(AA191,MAX(F191+G191-(IF(F191&gt;0,MIN(Inputs!$L$9,F191+G191),0)),0))</f>
        <v>0</v>
      </c>
      <c r="I191" s="31" t="n">
        <f aca="false">MAX(F191+G191-H191,0)</f>
        <v>0</v>
      </c>
      <c r="J191" s="30" t="n">
        <f aca="false">M190</f>
        <v>0</v>
      </c>
      <c r="K191" s="30" t="n">
        <f aca="false">J191*Inputs!$K$10/12</f>
        <v>0</v>
      </c>
      <c r="L191" s="30" t="n">
        <f aca="false">IF(J191&gt;0,MIN(Inputs!$L$10,J191+K191),0)+MIN(AB191,MAX(J191+K191-(IF(J191&gt;0,MIN(Inputs!$L$10,J191+K191),0)),0))</f>
        <v>0</v>
      </c>
      <c r="M191" s="31" t="n">
        <f aca="false">MAX(J191+K191-L191,0)</f>
        <v>0</v>
      </c>
      <c r="N191" s="30" t="n">
        <f aca="false">Q190</f>
        <v>0</v>
      </c>
      <c r="O191" s="30" t="n">
        <f aca="false">N191*Inputs!$K$11/12</f>
        <v>0</v>
      </c>
      <c r="P191" s="30" t="n">
        <f aca="false">IF(N191&gt;0,MIN(Inputs!$L$11,N191+O191),0)+MIN(AC191,MAX(N191+O191-(IF(N191&gt;0,MIN(Inputs!$L$11,N191+O191),0)),0))</f>
        <v>0</v>
      </c>
      <c r="Q191" s="31" t="n">
        <f aca="false">MAX(N191+O191-P191,0)</f>
        <v>0</v>
      </c>
      <c r="R191" s="30" t="n">
        <f aca="false">U190</f>
        <v>0</v>
      </c>
      <c r="S191" s="30" t="n">
        <f aca="false">R191*Inputs!$K$12/12</f>
        <v>0</v>
      </c>
      <c r="T191" s="30" t="n">
        <f aca="false">IF(R191&gt;0,MIN(Inputs!$L$12,R191+S191),0)+MIN(AD191,MAX(R191+S191-(IF(R191&gt;0,MIN(Inputs!$L$12,R191+S191),0)),0))</f>
        <v>0</v>
      </c>
      <c r="U191" s="31" t="n">
        <f aca="false">MAX(R191+S191-T191,0)</f>
        <v>0</v>
      </c>
      <c r="V191" s="30" t="n">
        <f aca="false">Y190</f>
        <v>0</v>
      </c>
      <c r="W191" s="30" t="n">
        <f aca="false">V191*Inputs!$K$13/12</f>
        <v>0</v>
      </c>
      <c r="X191" s="30" t="n">
        <f aca="false">IF(V191&gt;0,MIN(Inputs!$L$13,V191+W191),0)+MIN(AE191,MAX(V191+W191-(IF(V191&gt;0,MIN(Inputs!$L$13,V191+W191),0)),0))</f>
        <v>0</v>
      </c>
      <c r="Y191" s="31" t="n">
        <f aca="false">MAX(V191+W191-X191,0)</f>
        <v>0</v>
      </c>
      <c r="Z191" s="32" t="n">
        <f aca="false">Inputs!$B$4+IF(B191=0,Inputs!$L$8,0)+IF(F191=0,Inputs!$L$9,0)+IF(J191=0,Inputs!$L$10,0)+IF(N191=0,Inputs!$L$11,0)+IF(R191=0,Inputs!$L$12,0)+IF(V191=0,Inputs!$L$13,0)</f>
        <v>970</v>
      </c>
      <c r="AA191" s="32" t="n">
        <f aca="false">Z191-MIN(Z191,MAX(B191+C191-(IF(B191&gt;0,MIN(Inputs!$L$8,B191+C191),0)),0))</f>
        <v>970</v>
      </c>
      <c r="AB191" s="32" t="n">
        <f aca="false">AA191-MIN(AA191,MAX(F191+G191-(IF(F191&gt;0,MIN(Inputs!$L$9,F191+G191),0)),0))</f>
        <v>970</v>
      </c>
      <c r="AC191" s="32" t="n">
        <f aca="false">AB191-MIN(AB191,MAX(J191+K191-(IF(J191&gt;0,MIN(Inputs!$L$10,J191+K191),0)),0))</f>
        <v>970</v>
      </c>
      <c r="AD191" s="32" t="n">
        <f aca="false">AC191-MIN(AC191,MAX(N191+O191-(IF(N191&gt;0,MIN(Inputs!$L$11,N191+O191),0)),0))</f>
        <v>970</v>
      </c>
      <c r="AE191" s="32" t="n">
        <f aca="false">AD191-MIN(AD191,MAX(R191+S191-(IF(R191&gt;0,MIN(Inputs!$L$12,R191+S191),0)),0))</f>
        <v>970</v>
      </c>
      <c r="AF191" s="32" t="n">
        <f aca="false">AE191-MIN(AE191,MAX(V191+W191-(IF(V191&gt;0,MIN(Inputs!$L$13,V191+W191),0)),0))</f>
        <v>970</v>
      </c>
      <c r="AG191" s="31" t="n">
        <f aca="false">(B191+C191-E191)+(F191+G191-I191)+(J191+K191-M191)+(N191+O191-Q191)+(R191+S191-U191)+(V191+W191-Y191)</f>
        <v>0</v>
      </c>
      <c r="AH191" s="31" t="n">
        <f aca="false">E191+I191+M191+Q191+U191+Y191</f>
        <v>0</v>
      </c>
      <c r="AI191" s="31" t="n">
        <f aca="false">C191+G191+K191+O191+S191+W191</f>
        <v>0</v>
      </c>
    </row>
    <row r="192" customFormat="false" ht="15" hidden="false" customHeight="false" outlineLevel="0" collapsed="false">
      <c r="A192" s="29" t="n">
        <v>188</v>
      </c>
      <c r="B192" s="30" t="n">
        <f aca="false">E191</f>
        <v>0</v>
      </c>
      <c r="C192" s="30" t="n">
        <f aca="false">B192*Inputs!$K$8/12</f>
        <v>0</v>
      </c>
      <c r="D192" s="30" t="n">
        <f aca="false">IF(B192&gt;0,MIN(Inputs!$L$8,B192+C192),0)+MIN(Z192,MAX(B192+C192-(IF(B192&gt;0,MIN(Inputs!$L$8,B192+C192),0)),0))</f>
        <v>0</v>
      </c>
      <c r="E192" s="31" t="n">
        <f aca="false">MAX(B192+C192-D192,0)</f>
        <v>0</v>
      </c>
      <c r="F192" s="30" t="n">
        <f aca="false">I191</f>
        <v>0</v>
      </c>
      <c r="G192" s="30" t="n">
        <f aca="false">F192*Inputs!$K$9/12</f>
        <v>0</v>
      </c>
      <c r="H192" s="30" t="n">
        <f aca="false">IF(F192&gt;0,MIN(Inputs!$L$9,F192+G192),0)+MIN(AA192,MAX(F192+G192-(IF(F192&gt;0,MIN(Inputs!$L$9,F192+G192),0)),0))</f>
        <v>0</v>
      </c>
      <c r="I192" s="31" t="n">
        <f aca="false">MAX(F192+G192-H192,0)</f>
        <v>0</v>
      </c>
      <c r="J192" s="30" t="n">
        <f aca="false">M191</f>
        <v>0</v>
      </c>
      <c r="K192" s="30" t="n">
        <f aca="false">J192*Inputs!$K$10/12</f>
        <v>0</v>
      </c>
      <c r="L192" s="30" t="n">
        <f aca="false">IF(J192&gt;0,MIN(Inputs!$L$10,J192+K192),0)+MIN(AB192,MAX(J192+K192-(IF(J192&gt;0,MIN(Inputs!$L$10,J192+K192),0)),0))</f>
        <v>0</v>
      </c>
      <c r="M192" s="31" t="n">
        <f aca="false">MAX(J192+K192-L192,0)</f>
        <v>0</v>
      </c>
      <c r="N192" s="30" t="n">
        <f aca="false">Q191</f>
        <v>0</v>
      </c>
      <c r="O192" s="30" t="n">
        <f aca="false">N192*Inputs!$K$11/12</f>
        <v>0</v>
      </c>
      <c r="P192" s="30" t="n">
        <f aca="false">IF(N192&gt;0,MIN(Inputs!$L$11,N192+O192),0)+MIN(AC192,MAX(N192+O192-(IF(N192&gt;0,MIN(Inputs!$L$11,N192+O192),0)),0))</f>
        <v>0</v>
      </c>
      <c r="Q192" s="31" t="n">
        <f aca="false">MAX(N192+O192-P192,0)</f>
        <v>0</v>
      </c>
      <c r="R192" s="30" t="n">
        <f aca="false">U191</f>
        <v>0</v>
      </c>
      <c r="S192" s="30" t="n">
        <f aca="false">R192*Inputs!$K$12/12</f>
        <v>0</v>
      </c>
      <c r="T192" s="30" t="n">
        <f aca="false">IF(R192&gt;0,MIN(Inputs!$L$12,R192+S192),0)+MIN(AD192,MAX(R192+S192-(IF(R192&gt;0,MIN(Inputs!$L$12,R192+S192),0)),0))</f>
        <v>0</v>
      </c>
      <c r="U192" s="31" t="n">
        <f aca="false">MAX(R192+S192-T192,0)</f>
        <v>0</v>
      </c>
      <c r="V192" s="30" t="n">
        <f aca="false">Y191</f>
        <v>0</v>
      </c>
      <c r="W192" s="30" t="n">
        <f aca="false">V192*Inputs!$K$13/12</f>
        <v>0</v>
      </c>
      <c r="X192" s="30" t="n">
        <f aca="false">IF(V192&gt;0,MIN(Inputs!$L$13,V192+W192),0)+MIN(AE192,MAX(V192+W192-(IF(V192&gt;0,MIN(Inputs!$L$13,V192+W192),0)),0))</f>
        <v>0</v>
      </c>
      <c r="Y192" s="31" t="n">
        <f aca="false">MAX(V192+W192-X192,0)</f>
        <v>0</v>
      </c>
      <c r="Z192" s="32" t="n">
        <f aca="false">Inputs!$B$4+IF(B192=0,Inputs!$L$8,0)+IF(F192=0,Inputs!$L$9,0)+IF(J192=0,Inputs!$L$10,0)+IF(N192=0,Inputs!$L$11,0)+IF(R192=0,Inputs!$L$12,0)+IF(V192=0,Inputs!$L$13,0)</f>
        <v>970</v>
      </c>
      <c r="AA192" s="32" t="n">
        <f aca="false">Z192-MIN(Z192,MAX(B192+C192-(IF(B192&gt;0,MIN(Inputs!$L$8,B192+C192),0)),0))</f>
        <v>970</v>
      </c>
      <c r="AB192" s="32" t="n">
        <f aca="false">AA192-MIN(AA192,MAX(F192+G192-(IF(F192&gt;0,MIN(Inputs!$L$9,F192+G192),0)),0))</f>
        <v>970</v>
      </c>
      <c r="AC192" s="32" t="n">
        <f aca="false">AB192-MIN(AB192,MAX(J192+K192-(IF(J192&gt;0,MIN(Inputs!$L$10,J192+K192),0)),0))</f>
        <v>970</v>
      </c>
      <c r="AD192" s="32" t="n">
        <f aca="false">AC192-MIN(AC192,MAX(N192+O192-(IF(N192&gt;0,MIN(Inputs!$L$11,N192+O192),0)),0))</f>
        <v>970</v>
      </c>
      <c r="AE192" s="32" t="n">
        <f aca="false">AD192-MIN(AD192,MAX(R192+S192-(IF(R192&gt;0,MIN(Inputs!$L$12,R192+S192),0)),0))</f>
        <v>970</v>
      </c>
      <c r="AF192" s="32" t="n">
        <f aca="false">AE192-MIN(AE192,MAX(V192+W192-(IF(V192&gt;0,MIN(Inputs!$L$13,V192+W192),0)),0))</f>
        <v>970</v>
      </c>
      <c r="AG192" s="31" t="n">
        <f aca="false">(B192+C192-E192)+(F192+G192-I192)+(J192+K192-M192)+(N192+O192-Q192)+(R192+S192-U192)+(V192+W192-Y192)</f>
        <v>0</v>
      </c>
      <c r="AH192" s="31" t="n">
        <f aca="false">E192+I192+M192+Q192+U192+Y192</f>
        <v>0</v>
      </c>
      <c r="AI192" s="31" t="n">
        <f aca="false">C192+G192+K192+O192+S192+W192</f>
        <v>0</v>
      </c>
    </row>
    <row r="193" customFormat="false" ht="15" hidden="false" customHeight="false" outlineLevel="0" collapsed="false">
      <c r="A193" s="29" t="n">
        <v>189</v>
      </c>
      <c r="B193" s="30" t="n">
        <f aca="false">E192</f>
        <v>0</v>
      </c>
      <c r="C193" s="30" t="n">
        <f aca="false">B193*Inputs!$K$8/12</f>
        <v>0</v>
      </c>
      <c r="D193" s="30" t="n">
        <f aca="false">IF(B193&gt;0,MIN(Inputs!$L$8,B193+C193),0)+MIN(Z193,MAX(B193+C193-(IF(B193&gt;0,MIN(Inputs!$L$8,B193+C193),0)),0))</f>
        <v>0</v>
      </c>
      <c r="E193" s="31" t="n">
        <f aca="false">MAX(B193+C193-D193,0)</f>
        <v>0</v>
      </c>
      <c r="F193" s="30" t="n">
        <f aca="false">I192</f>
        <v>0</v>
      </c>
      <c r="G193" s="30" t="n">
        <f aca="false">F193*Inputs!$K$9/12</f>
        <v>0</v>
      </c>
      <c r="H193" s="30" t="n">
        <f aca="false">IF(F193&gt;0,MIN(Inputs!$L$9,F193+G193),0)+MIN(AA193,MAX(F193+G193-(IF(F193&gt;0,MIN(Inputs!$L$9,F193+G193),0)),0))</f>
        <v>0</v>
      </c>
      <c r="I193" s="31" t="n">
        <f aca="false">MAX(F193+G193-H193,0)</f>
        <v>0</v>
      </c>
      <c r="J193" s="30" t="n">
        <f aca="false">M192</f>
        <v>0</v>
      </c>
      <c r="K193" s="30" t="n">
        <f aca="false">J193*Inputs!$K$10/12</f>
        <v>0</v>
      </c>
      <c r="L193" s="30" t="n">
        <f aca="false">IF(J193&gt;0,MIN(Inputs!$L$10,J193+K193),0)+MIN(AB193,MAX(J193+K193-(IF(J193&gt;0,MIN(Inputs!$L$10,J193+K193),0)),0))</f>
        <v>0</v>
      </c>
      <c r="M193" s="31" t="n">
        <f aca="false">MAX(J193+K193-L193,0)</f>
        <v>0</v>
      </c>
      <c r="N193" s="30" t="n">
        <f aca="false">Q192</f>
        <v>0</v>
      </c>
      <c r="O193" s="30" t="n">
        <f aca="false">N193*Inputs!$K$11/12</f>
        <v>0</v>
      </c>
      <c r="P193" s="30" t="n">
        <f aca="false">IF(N193&gt;0,MIN(Inputs!$L$11,N193+O193),0)+MIN(AC193,MAX(N193+O193-(IF(N193&gt;0,MIN(Inputs!$L$11,N193+O193),0)),0))</f>
        <v>0</v>
      </c>
      <c r="Q193" s="31" t="n">
        <f aca="false">MAX(N193+O193-P193,0)</f>
        <v>0</v>
      </c>
      <c r="R193" s="30" t="n">
        <f aca="false">U192</f>
        <v>0</v>
      </c>
      <c r="S193" s="30" t="n">
        <f aca="false">R193*Inputs!$K$12/12</f>
        <v>0</v>
      </c>
      <c r="T193" s="30" t="n">
        <f aca="false">IF(R193&gt;0,MIN(Inputs!$L$12,R193+S193),0)+MIN(AD193,MAX(R193+S193-(IF(R193&gt;0,MIN(Inputs!$L$12,R193+S193),0)),0))</f>
        <v>0</v>
      </c>
      <c r="U193" s="31" t="n">
        <f aca="false">MAX(R193+S193-T193,0)</f>
        <v>0</v>
      </c>
      <c r="V193" s="30" t="n">
        <f aca="false">Y192</f>
        <v>0</v>
      </c>
      <c r="W193" s="30" t="n">
        <f aca="false">V193*Inputs!$K$13/12</f>
        <v>0</v>
      </c>
      <c r="X193" s="30" t="n">
        <f aca="false">IF(V193&gt;0,MIN(Inputs!$L$13,V193+W193),0)+MIN(AE193,MAX(V193+W193-(IF(V193&gt;0,MIN(Inputs!$L$13,V193+W193),0)),0))</f>
        <v>0</v>
      </c>
      <c r="Y193" s="31" t="n">
        <f aca="false">MAX(V193+W193-X193,0)</f>
        <v>0</v>
      </c>
      <c r="Z193" s="32" t="n">
        <f aca="false">Inputs!$B$4+IF(B193=0,Inputs!$L$8,0)+IF(F193=0,Inputs!$L$9,0)+IF(J193=0,Inputs!$L$10,0)+IF(N193=0,Inputs!$L$11,0)+IF(R193=0,Inputs!$L$12,0)+IF(V193=0,Inputs!$L$13,0)</f>
        <v>970</v>
      </c>
      <c r="AA193" s="32" t="n">
        <f aca="false">Z193-MIN(Z193,MAX(B193+C193-(IF(B193&gt;0,MIN(Inputs!$L$8,B193+C193),0)),0))</f>
        <v>970</v>
      </c>
      <c r="AB193" s="32" t="n">
        <f aca="false">AA193-MIN(AA193,MAX(F193+G193-(IF(F193&gt;0,MIN(Inputs!$L$9,F193+G193),0)),0))</f>
        <v>970</v>
      </c>
      <c r="AC193" s="32" t="n">
        <f aca="false">AB193-MIN(AB193,MAX(J193+K193-(IF(J193&gt;0,MIN(Inputs!$L$10,J193+K193),0)),0))</f>
        <v>970</v>
      </c>
      <c r="AD193" s="32" t="n">
        <f aca="false">AC193-MIN(AC193,MAX(N193+O193-(IF(N193&gt;0,MIN(Inputs!$L$11,N193+O193),0)),0))</f>
        <v>970</v>
      </c>
      <c r="AE193" s="32" t="n">
        <f aca="false">AD193-MIN(AD193,MAX(R193+S193-(IF(R193&gt;0,MIN(Inputs!$L$12,R193+S193),0)),0))</f>
        <v>970</v>
      </c>
      <c r="AF193" s="32" t="n">
        <f aca="false">AE193-MIN(AE193,MAX(V193+W193-(IF(V193&gt;0,MIN(Inputs!$L$13,V193+W193),0)),0))</f>
        <v>970</v>
      </c>
      <c r="AG193" s="31" t="n">
        <f aca="false">(B193+C193-E193)+(F193+G193-I193)+(J193+K193-M193)+(N193+O193-Q193)+(R193+S193-U193)+(V193+W193-Y193)</f>
        <v>0</v>
      </c>
      <c r="AH193" s="31" t="n">
        <f aca="false">E193+I193+M193+Q193+U193+Y193</f>
        <v>0</v>
      </c>
      <c r="AI193" s="31" t="n">
        <f aca="false">C193+G193+K193+O193+S193+W193</f>
        <v>0</v>
      </c>
    </row>
    <row r="194" customFormat="false" ht="15" hidden="false" customHeight="false" outlineLevel="0" collapsed="false">
      <c r="A194" s="29" t="n">
        <v>190</v>
      </c>
      <c r="B194" s="30" t="n">
        <f aca="false">E193</f>
        <v>0</v>
      </c>
      <c r="C194" s="30" t="n">
        <f aca="false">B194*Inputs!$K$8/12</f>
        <v>0</v>
      </c>
      <c r="D194" s="30" t="n">
        <f aca="false">IF(B194&gt;0,MIN(Inputs!$L$8,B194+C194),0)+MIN(Z194,MAX(B194+C194-(IF(B194&gt;0,MIN(Inputs!$L$8,B194+C194),0)),0))</f>
        <v>0</v>
      </c>
      <c r="E194" s="31" t="n">
        <f aca="false">MAX(B194+C194-D194,0)</f>
        <v>0</v>
      </c>
      <c r="F194" s="30" t="n">
        <f aca="false">I193</f>
        <v>0</v>
      </c>
      <c r="G194" s="30" t="n">
        <f aca="false">F194*Inputs!$K$9/12</f>
        <v>0</v>
      </c>
      <c r="H194" s="30" t="n">
        <f aca="false">IF(F194&gt;0,MIN(Inputs!$L$9,F194+G194),0)+MIN(AA194,MAX(F194+G194-(IF(F194&gt;0,MIN(Inputs!$L$9,F194+G194),0)),0))</f>
        <v>0</v>
      </c>
      <c r="I194" s="31" t="n">
        <f aca="false">MAX(F194+G194-H194,0)</f>
        <v>0</v>
      </c>
      <c r="J194" s="30" t="n">
        <f aca="false">M193</f>
        <v>0</v>
      </c>
      <c r="K194" s="30" t="n">
        <f aca="false">J194*Inputs!$K$10/12</f>
        <v>0</v>
      </c>
      <c r="L194" s="30" t="n">
        <f aca="false">IF(J194&gt;0,MIN(Inputs!$L$10,J194+K194),0)+MIN(AB194,MAX(J194+K194-(IF(J194&gt;0,MIN(Inputs!$L$10,J194+K194),0)),0))</f>
        <v>0</v>
      </c>
      <c r="M194" s="31" t="n">
        <f aca="false">MAX(J194+K194-L194,0)</f>
        <v>0</v>
      </c>
      <c r="N194" s="30" t="n">
        <f aca="false">Q193</f>
        <v>0</v>
      </c>
      <c r="O194" s="30" t="n">
        <f aca="false">N194*Inputs!$K$11/12</f>
        <v>0</v>
      </c>
      <c r="P194" s="30" t="n">
        <f aca="false">IF(N194&gt;0,MIN(Inputs!$L$11,N194+O194),0)+MIN(AC194,MAX(N194+O194-(IF(N194&gt;0,MIN(Inputs!$L$11,N194+O194),0)),0))</f>
        <v>0</v>
      </c>
      <c r="Q194" s="31" t="n">
        <f aca="false">MAX(N194+O194-P194,0)</f>
        <v>0</v>
      </c>
      <c r="R194" s="30" t="n">
        <f aca="false">U193</f>
        <v>0</v>
      </c>
      <c r="S194" s="30" t="n">
        <f aca="false">R194*Inputs!$K$12/12</f>
        <v>0</v>
      </c>
      <c r="T194" s="30" t="n">
        <f aca="false">IF(R194&gt;0,MIN(Inputs!$L$12,R194+S194),0)+MIN(AD194,MAX(R194+S194-(IF(R194&gt;0,MIN(Inputs!$L$12,R194+S194),0)),0))</f>
        <v>0</v>
      </c>
      <c r="U194" s="31" t="n">
        <f aca="false">MAX(R194+S194-T194,0)</f>
        <v>0</v>
      </c>
      <c r="V194" s="30" t="n">
        <f aca="false">Y193</f>
        <v>0</v>
      </c>
      <c r="W194" s="30" t="n">
        <f aca="false">V194*Inputs!$K$13/12</f>
        <v>0</v>
      </c>
      <c r="X194" s="30" t="n">
        <f aca="false">IF(V194&gt;0,MIN(Inputs!$L$13,V194+W194),0)+MIN(AE194,MAX(V194+W194-(IF(V194&gt;0,MIN(Inputs!$L$13,V194+W194),0)),0))</f>
        <v>0</v>
      </c>
      <c r="Y194" s="31" t="n">
        <f aca="false">MAX(V194+W194-X194,0)</f>
        <v>0</v>
      </c>
      <c r="Z194" s="32" t="n">
        <f aca="false">Inputs!$B$4+IF(B194=0,Inputs!$L$8,0)+IF(F194=0,Inputs!$L$9,0)+IF(J194=0,Inputs!$L$10,0)+IF(N194=0,Inputs!$L$11,0)+IF(R194=0,Inputs!$L$12,0)+IF(V194=0,Inputs!$L$13,0)</f>
        <v>970</v>
      </c>
      <c r="AA194" s="32" t="n">
        <f aca="false">Z194-MIN(Z194,MAX(B194+C194-(IF(B194&gt;0,MIN(Inputs!$L$8,B194+C194),0)),0))</f>
        <v>970</v>
      </c>
      <c r="AB194" s="32" t="n">
        <f aca="false">AA194-MIN(AA194,MAX(F194+G194-(IF(F194&gt;0,MIN(Inputs!$L$9,F194+G194),0)),0))</f>
        <v>970</v>
      </c>
      <c r="AC194" s="32" t="n">
        <f aca="false">AB194-MIN(AB194,MAX(J194+K194-(IF(J194&gt;0,MIN(Inputs!$L$10,J194+K194),0)),0))</f>
        <v>970</v>
      </c>
      <c r="AD194" s="32" t="n">
        <f aca="false">AC194-MIN(AC194,MAX(N194+O194-(IF(N194&gt;0,MIN(Inputs!$L$11,N194+O194),0)),0))</f>
        <v>970</v>
      </c>
      <c r="AE194" s="32" t="n">
        <f aca="false">AD194-MIN(AD194,MAX(R194+S194-(IF(R194&gt;0,MIN(Inputs!$L$12,R194+S194),0)),0))</f>
        <v>970</v>
      </c>
      <c r="AF194" s="32" t="n">
        <f aca="false">AE194-MIN(AE194,MAX(V194+W194-(IF(V194&gt;0,MIN(Inputs!$L$13,V194+W194),0)),0))</f>
        <v>970</v>
      </c>
      <c r="AG194" s="31" t="n">
        <f aca="false">(B194+C194-E194)+(F194+G194-I194)+(J194+K194-M194)+(N194+O194-Q194)+(R194+S194-U194)+(V194+W194-Y194)</f>
        <v>0</v>
      </c>
      <c r="AH194" s="31" t="n">
        <f aca="false">E194+I194+M194+Q194+U194+Y194</f>
        <v>0</v>
      </c>
      <c r="AI194" s="31" t="n">
        <f aca="false">C194+G194+K194+O194+S194+W194</f>
        <v>0</v>
      </c>
    </row>
    <row r="195" customFormat="false" ht="15" hidden="false" customHeight="false" outlineLevel="0" collapsed="false">
      <c r="A195" s="29" t="n">
        <v>191</v>
      </c>
      <c r="B195" s="30" t="n">
        <f aca="false">E194</f>
        <v>0</v>
      </c>
      <c r="C195" s="30" t="n">
        <f aca="false">B195*Inputs!$K$8/12</f>
        <v>0</v>
      </c>
      <c r="D195" s="30" t="n">
        <f aca="false">IF(B195&gt;0,MIN(Inputs!$L$8,B195+C195),0)+MIN(Z195,MAX(B195+C195-(IF(B195&gt;0,MIN(Inputs!$L$8,B195+C195),0)),0))</f>
        <v>0</v>
      </c>
      <c r="E195" s="31" t="n">
        <f aca="false">MAX(B195+C195-D195,0)</f>
        <v>0</v>
      </c>
      <c r="F195" s="30" t="n">
        <f aca="false">I194</f>
        <v>0</v>
      </c>
      <c r="G195" s="30" t="n">
        <f aca="false">F195*Inputs!$K$9/12</f>
        <v>0</v>
      </c>
      <c r="H195" s="30" t="n">
        <f aca="false">IF(F195&gt;0,MIN(Inputs!$L$9,F195+G195),0)+MIN(AA195,MAX(F195+G195-(IF(F195&gt;0,MIN(Inputs!$L$9,F195+G195),0)),0))</f>
        <v>0</v>
      </c>
      <c r="I195" s="31" t="n">
        <f aca="false">MAX(F195+G195-H195,0)</f>
        <v>0</v>
      </c>
      <c r="J195" s="30" t="n">
        <f aca="false">M194</f>
        <v>0</v>
      </c>
      <c r="K195" s="30" t="n">
        <f aca="false">J195*Inputs!$K$10/12</f>
        <v>0</v>
      </c>
      <c r="L195" s="30" t="n">
        <f aca="false">IF(J195&gt;0,MIN(Inputs!$L$10,J195+K195),0)+MIN(AB195,MAX(J195+K195-(IF(J195&gt;0,MIN(Inputs!$L$10,J195+K195),0)),0))</f>
        <v>0</v>
      </c>
      <c r="M195" s="31" t="n">
        <f aca="false">MAX(J195+K195-L195,0)</f>
        <v>0</v>
      </c>
      <c r="N195" s="30" t="n">
        <f aca="false">Q194</f>
        <v>0</v>
      </c>
      <c r="O195" s="30" t="n">
        <f aca="false">N195*Inputs!$K$11/12</f>
        <v>0</v>
      </c>
      <c r="P195" s="30" t="n">
        <f aca="false">IF(N195&gt;0,MIN(Inputs!$L$11,N195+O195),0)+MIN(AC195,MAX(N195+O195-(IF(N195&gt;0,MIN(Inputs!$L$11,N195+O195),0)),0))</f>
        <v>0</v>
      </c>
      <c r="Q195" s="31" t="n">
        <f aca="false">MAX(N195+O195-P195,0)</f>
        <v>0</v>
      </c>
      <c r="R195" s="30" t="n">
        <f aca="false">U194</f>
        <v>0</v>
      </c>
      <c r="S195" s="30" t="n">
        <f aca="false">R195*Inputs!$K$12/12</f>
        <v>0</v>
      </c>
      <c r="T195" s="30" t="n">
        <f aca="false">IF(R195&gt;0,MIN(Inputs!$L$12,R195+S195),0)+MIN(AD195,MAX(R195+S195-(IF(R195&gt;0,MIN(Inputs!$L$12,R195+S195),0)),0))</f>
        <v>0</v>
      </c>
      <c r="U195" s="31" t="n">
        <f aca="false">MAX(R195+S195-T195,0)</f>
        <v>0</v>
      </c>
      <c r="V195" s="30" t="n">
        <f aca="false">Y194</f>
        <v>0</v>
      </c>
      <c r="W195" s="30" t="n">
        <f aca="false">V195*Inputs!$K$13/12</f>
        <v>0</v>
      </c>
      <c r="X195" s="30" t="n">
        <f aca="false">IF(V195&gt;0,MIN(Inputs!$L$13,V195+W195),0)+MIN(AE195,MAX(V195+W195-(IF(V195&gt;0,MIN(Inputs!$L$13,V195+W195),0)),0))</f>
        <v>0</v>
      </c>
      <c r="Y195" s="31" t="n">
        <f aca="false">MAX(V195+W195-X195,0)</f>
        <v>0</v>
      </c>
      <c r="Z195" s="32" t="n">
        <f aca="false">Inputs!$B$4+IF(B195=0,Inputs!$L$8,0)+IF(F195=0,Inputs!$L$9,0)+IF(J195=0,Inputs!$L$10,0)+IF(N195=0,Inputs!$L$11,0)+IF(R195=0,Inputs!$L$12,0)+IF(V195=0,Inputs!$L$13,0)</f>
        <v>970</v>
      </c>
      <c r="AA195" s="32" t="n">
        <f aca="false">Z195-MIN(Z195,MAX(B195+C195-(IF(B195&gt;0,MIN(Inputs!$L$8,B195+C195),0)),0))</f>
        <v>970</v>
      </c>
      <c r="AB195" s="32" t="n">
        <f aca="false">AA195-MIN(AA195,MAX(F195+G195-(IF(F195&gt;0,MIN(Inputs!$L$9,F195+G195),0)),0))</f>
        <v>970</v>
      </c>
      <c r="AC195" s="32" t="n">
        <f aca="false">AB195-MIN(AB195,MAX(J195+K195-(IF(J195&gt;0,MIN(Inputs!$L$10,J195+K195),0)),0))</f>
        <v>970</v>
      </c>
      <c r="AD195" s="32" t="n">
        <f aca="false">AC195-MIN(AC195,MAX(N195+O195-(IF(N195&gt;0,MIN(Inputs!$L$11,N195+O195),0)),0))</f>
        <v>970</v>
      </c>
      <c r="AE195" s="32" t="n">
        <f aca="false">AD195-MIN(AD195,MAX(R195+S195-(IF(R195&gt;0,MIN(Inputs!$L$12,R195+S195),0)),0))</f>
        <v>970</v>
      </c>
      <c r="AF195" s="32" t="n">
        <f aca="false">AE195-MIN(AE195,MAX(V195+W195-(IF(V195&gt;0,MIN(Inputs!$L$13,V195+W195),0)),0))</f>
        <v>970</v>
      </c>
      <c r="AG195" s="31" t="n">
        <f aca="false">(B195+C195-E195)+(F195+G195-I195)+(J195+K195-M195)+(N195+O195-Q195)+(R195+S195-U195)+(V195+W195-Y195)</f>
        <v>0</v>
      </c>
      <c r="AH195" s="31" t="n">
        <f aca="false">E195+I195+M195+Q195+U195+Y195</f>
        <v>0</v>
      </c>
      <c r="AI195" s="31" t="n">
        <f aca="false">C195+G195+K195+O195+S195+W195</f>
        <v>0</v>
      </c>
    </row>
    <row r="196" customFormat="false" ht="15" hidden="false" customHeight="false" outlineLevel="0" collapsed="false">
      <c r="A196" s="29" t="n">
        <v>192</v>
      </c>
      <c r="B196" s="30" t="n">
        <f aca="false">E195</f>
        <v>0</v>
      </c>
      <c r="C196" s="30" t="n">
        <f aca="false">B196*Inputs!$K$8/12</f>
        <v>0</v>
      </c>
      <c r="D196" s="30" t="n">
        <f aca="false">IF(B196&gt;0,MIN(Inputs!$L$8,B196+C196),0)+MIN(Z196,MAX(B196+C196-(IF(B196&gt;0,MIN(Inputs!$L$8,B196+C196),0)),0))</f>
        <v>0</v>
      </c>
      <c r="E196" s="31" t="n">
        <f aca="false">MAX(B196+C196-D196,0)</f>
        <v>0</v>
      </c>
      <c r="F196" s="30" t="n">
        <f aca="false">I195</f>
        <v>0</v>
      </c>
      <c r="G196" s="30" t="n">
        <f aca="false">F196*Inputs!$K$9/12</f>
        <v>0</v>
      </c>
      <c r="H196" s="30" t="n">
        <f aca="false">IF(F196&gt;0,MIN(Inputs!$L$9,F196+G196),0)+MIN(AA196,MAX(F196+G196-(IF(F196&gt;0,MIN(Inputs!$L$9,F196+G196),0)),0))</f>
        <v>0</v>
      </c>
      <c r="I196" s="31" t="n">
        <f aca="false">MAX(F196+G196-H196,0)</f>
        <v>0</v>
      </c>
      <c r="J196" s="30" t="n">
        <f aca="false">M195</f>
        <v>0</v>
      </c>
      <c r="K196" s="30" t="n">
        <f aca="false">J196*Inputs!$K$10/12</f>
        <v>0</v>
      </c>
      <c r="L196" s="30" t="n">
        <f aca="false">IF(J196&gt;0,MIN(Inputs!$L$10,J196+K196),0)+MIN(AB196,MAX(J196+K196-(IF(J196&gt;0,MIN(Inputs!$L$10,J196+K196),0)),0))</f>
        <v>0</v>
      </c>
      <c r="M196" s="31" t="n">
        <f aca="false">MAX(J196+K196-L196,0)</f>
        <v>0</v>
      </c>
      <c r="N196" s="30" t="n">
        <f aca="false">Q195</f>
        <v>0</v>
      </c>
      <c r="O196" s="30" t="n">
        <f aca="false">N196*Inputs!$K$11/12</f>
        <v>0</v>
      </c>
      <c r="P196" s="30" t="n">
        <f aca="false">IF(N196&gt;0,MIN(Inputs!$L$11,N196+O196),0)+MIN(AC196,MAX(N196+O196-(IF(N196&gt;0,MIN(Inputs!$L$11,N196+O196),0)),0))</f>
        <v>0</v>
      </c>
      <c r="Q196" s="31" t="n">
        <f aca="false">MAX(N196+O196-P196,0)</f>
        <v>0</v>
      </c>
      <c r="R196" s="30" t="n">
        <f aca="false">U195</f>
        <v>0</v>
      </c>
      <c r="S196" s="30" t="n">
        <f aca="false">R196*Inputs!$K$12/12</f>
        <v>0</v>
      </c>
      <c r="T196" s="30" t="n">
        <f aca="false">IF(R196&gt;0,MIN(Inputs!$L$12,R196+S196),0)+MIN(AD196,MAX(R196+S196-(IF(R196&gt;0,MIN(Inputs!$L$12,R196+S196),0)),0))</f>
        <v>0</v>
      </c>
      <c r="U196" s="31" t="n">
        <f aca="false">MAX(R196+S196-T196,0)</f>
        <v>0</v>
      </c>
      <c r="V196" s="30" t="n">
        <f aca="false">Y195</f>
        <v>0</v>
      </c>
      <c r="W196" s="30" t="n">
        <f aca="false">V196*Inputs!$K$13/12</f>
        <v>0</v>
      </c>
      <c r="X196" s="30" t="n">
        <f aca="false">IF(V196&gt;0,MIN(Inputs!$L$13,V196+W196),0)+MIN(AE196,MAX(V196+W196-(IF(V196&gt;0,MIN(Inputs!$L$13,V196+W196),0)),0))</f>
        <v>0</v>
      </c>
      <c r="Y196" s="31" t="n">
        <f aca="false">MAX(V196+W196-X196,0)</f>
        <v>0</v>
      </c>
      <c r="Z196" s="32" t="n">
        <f aca="false">Inputs!$B$4+IF(B196=0,Inputs!$L$8,0)+IF(F196=0,Inputs!$L$9,0)+IF(J196=0,Inputs!$L$10,0)+IF(N196=0,Inputs!$L$11,0)+IF(R196=0,Inputs!$L$12,0)+IF(V196=0,Inputs!$L$13,0)</f>
        <v>970</v>
      </c>
      <c r="AA196" s="32" t="n">
        <f aca="false">Z196-MIN(Z196,MAX(B196+C196-(IF(B196&gt;0,MIN(Inputs!$L$8,B196+C196),0)),0))</f>
        <v>970</v>
      </c>
      <c r="AB196" s="32" t="n">
        <f aca="false">AA196-MIN(AA196,MAX(F196+G196-(IF(F196&gt;0,MIN(Inputs!$L$9,F196+G196),0)),0))</f>
        <v>970</v>
      </c>
      <c r="AC196" s="32" t="n">
        <f aca="false">AB196-MIN(AB196,MAX(J196+K196-(IF(J196&gt;0,MIN(Inputs!$L$10,J196+K196),0)),0))</f>
        <v>970</v>
      </c>
      <c r="AD196" s="32" t="n">
        <f aca="false">AC196-MIN(AC196,MAX(N196+O196-(IF(N196&gt;0,MIN(Inputs!$L$11,N196+O196),0)),0))</f>
        <v>970</v>
      </c>
      <c r="AE196" s="32" t="n">
        <f aca="false">AD196-MIN(AD196,MAX(R196+S196-(IF(R196&gt;0,MIN(Inputs!$L$12,R196+S196),0)),0))</f>
        <v>970</v>
      </c>
      <c r="AF196" s="32" t="n">
        <f aca="false">AE196-MIN(AE196,MAX(V196+W196-(IF(V196&gt;0,MIN(Inputs!$L$13,V196+W196),0)),0))</f>
        <v>970</v>
      </c>
      <c r="AG196" s="31" t="n">
        <f aca="false">(B196+C196-E196)+(F196+G196-I196)+(J196+K196-M196)+(N196+O196-Q196)+(R196+S196-U196)+(V196+W196-Y196)</f>
        <v>0</v>
      </c>
      <c r="AH196" s="31" t="n">
        <f aca="false">E196+I196+M196+Q196+U196+Y196</f>
        <v>0</v>
      </c>
      <c r="AI196" s="31" t="n">
        <f aca="false">C196+G196+K196+O196+S196+W196</f>
        <v>0</v>
      </c>
    </row>
    <row r="197" customFormat="false" ht="15" hidden="false" customHeight="false" outlineLevel="0" collapsed="false">
      <c r="A197" s="29" t="n">
        <v>193</v>
      </c>
      <c r="B197" s="30" t="n">
        <f aca="false">E196</f>
        <v>0</v>
      </c>
      <c r="C197" s="30" t="n">
        <f aca="false">B197*Inputs!$K$8/12</f>
        <v>0</v>
      </c>
      <c r="D197" s="30" t="n">
        <f aca="false">IF(B197&gt;0,MIN(Inputs!$L$8,B197+C197),0)+MIN(Z197,MAX(B197+C197-(IF(B197&gt;0,MIN(Inputs!$L$8,B197+C197),0)),0))</f>
        <v>0</v>
      </c>
      <c r="E197" s="31" t="n">
        <f aca="false">MAX(B197+C197-D197,0)</f>
        <v>0</v>
      </c>
      <c r="F197" s="30" t="n">
        <f aca="false">I196</f>
        <v>0</v>
      </c>
      <c r="G197" s="30" t="n">
        <f aca="false">F197*Inputs!$K$9/12</f>
        <v>0</v>
      </c>
      <c r="H197" s="30" t="n">
        <f aca="false">IF(F197&gt;0,MIN(Inputs!$L$9,F197+G197),0)+MIN(AA197,MAX(F197+G197-(IF(F197&gt;0,MIN(Inputs!$L$9,F197+G197),0)),0))</f>
        <v>0</v>
      </c>
      <c r="I197" s="31" t="n">
        <f aca="false">MAX(F197+G197-H197,0)</f>
        <v>0</v>
      </c>
      <c r="J197" s="30" t="n">
        <f aca="false">M196</f>
        <v>0</v>
      </c>
      <c r="K197" s="30" t="n">
        <f aca="false">J197*Inputs!$K$10/12</f>
        <v>0</v>
      </c>
      <c r="L197" s="30" t="n">
        <f aca="false">IF(J197&gt;0,MIN(Inputs!$L$10,J197+K197),0)+MIN(AB197,MAX(J197+K197-(IF(J197&gt;0,MIN(Inputs!$L$10,J197+K197),0)),0))</f>
        <v>0</v>
      </c>
      <c r="M197" s="31" t="n">
        <f aca="false">MAX(J197+K197-L197,0)</f>
        <v>0</v>
      </c>
      <c r="N197" s="30" t="n">
        <f aca="false">Q196</f>
        <v>0</v>
      </c>
      <c r="O197" s="30" t="n">
        <f aca="false">N197*Inputs!$K$11/12</f>
        <v>0</v>
      </c>
      <c r="P197" s="30" t="n">
        <f aca="false">IF(N197&gt;0,MIN(Inputs!$L$11,N197+O197),0)+MIN(AC197,MAX(N197+O197-(IF(N197&gt;0,MIN(Inputs!$L$11,N197+O197),0)),0))</f>
        <v>0</v>
      </c>
      <c r="Q197" s="31" t="n">
        <f aca="false">MAX(N197+O197-P197,0)</f>
        <v>0</v>
      </c>
      <c r="R197" s="30" t="n">
        <f aca="false">U196</f>
        <v>0</v>
      </c>
      <c r="S197" s="30" t="n">
        <f aca="false">R197*Inputs!$K$12/12</f>
        <v>0</v>
      </c>
      <c r="T197" s="30" t="n">
        <f aca="false">IF(R197&gt;0,MIN(Inputs!$L$12,R197+S197),0)+MIN(AD197,MAX(R197+S197-(IF(R197&gt;0,MIN(Inputs!$L$12,R197+S197),0)),0))</f>
        <v>0</v>
      </c>
      <c r="U197" s="31" t="n">
        <f aca="false">MAX(R197+S197-T197,0)</f>
        <v>0</v>
      </c>
      <c r="V197" s="30" t="n">
        <f aca="false">Y196</f>
        <v>0</v>
      </c>
      <c r="W197" s="30" t="n">
        <f aca="false">V197*Inputs!$K$13/12</f>
        <v>0</v>
      </c>
      <c r="X197" s="30" t="n">
        <f aca="false">IF(V197&gt;0,MIN(Inputs!$L$13,V197+W197),0)+MIN(AE197,MAX(V197+W197-(IF(V197&gt;0,MIN(Inputs!$L$13,V197+W197),0)),0))</f>
        <v>0</v>
      </c>
      <c r="Y197" s="31" t="n">
        <f aca="false">MAX(V197+W197-X197,0)</f>
        <v>0</v>
      </c>
      <c r="Z197" s="32" t="n">
        <f aca="false">Inputs!$B$4+IF(B197=0,Inputs!$L$8,0)+IF(F197=0,Inputs!$L$9,0)+IF(J197=0,Inputs!$L$10,0)+IF(N197=0,Inputs!$L$11,0)+IF(R197=0,Inputs!$L$12,0)+IF(V197=0,Inputs!$L$13,0)</f>
        <v>970</v>
      </c>
      <c r="AA197" s="32" t="n">
        <f aca="false">Z197-MIN(Z197,MAX(B197+C197-(IF(B197&gt;0,MIN(Inputs!$L$8,B197+C197),0)),0))</f>
        <v>970</v>
      </c>
      <c r="AB197" s="32" t="n">
        <f aca="false">AA197-MIN(AA197,MAX(F197+G197-(IF(F197&gt;0,MIN(Inputs!$L$9,F197+G197),0)),0))</f>
        <v>970</v>
      </c>
      <c r="AC197" s="32" t="n">
        <f aca="false">AB197-MIN(AB197,MAX(J197+K197-(IF(J197&gt;0,MIN(Inputs!$L$10,J197+K197),0)),0))</f>
        <v>970</v>
      </c>
      <c r="AD197" s="32" t="n">
        <f aca="false">AC197-MIN(AC197,MAX(N197+O197-(IF(N197&gt;0,MIN(Inputs!$L$11,N197+O197),0)),0))</f>
        <v>970</v>
      </c>
      <c r="AE197" s="32" t="n">
        <f aca="false">AD197-MIN(AD197,MAX(R197+S197-(IF(R197&gt;0,MIN(Inputs!$L$12,R197+S197),0)),0))</f>
        <v>970</v>
      </c>
      <c r="AF197" s="32" t="n">
        <f aca="false">AE197-MIN(AE197,MAX(V197+W197-(IF(V197&gt;0,MIN(Inputs!$L$13,V197+W197),0)),0))</f>
        <v>970</v>
      </c>
      <c r="AG197" s="31" t="n">
        <f aca="false">(B197+C197-E197)+(F197+G197-I197)+(J197+K197-M197)+(N197+O197-Q197)+(R197+S197-U197)+(V197+W197-Y197)</f>
        <v>0</v>
      </c>
      <c r="AH197" s="31" t="n">
        <f aca="false">E197+I197+M197+Q197+U197+Y197</f>
        <v>0</v>
      </c>
      <c r="AI197" s="31" t="n">
        <f aca="false">C197+G197+K197+O197+S197+W197</f>
        <v>0</v>
      </c>
    </row>
    <row r="198" customFormat="false" ht="15" hidden="false" customHeight="false" outlineLevel="0" collapsed="false">
      <c r="A198" s="29" t="n">
        <v>194</v>
      </c>
      <c r="B198" s="30" t="n">
        <f aca="false">E197</f>
        <v>0</v>
      </c>
      <c r="C198" s="30" t="n">
        <f aca="false">B198*Inputs!$K$8/12</f>
        <v>0</v>
      </c>
      <c r="D198" s="30" t="n">
        <f aca="false">IF(B198&gt;0,MIN(Inputs!$L$8,B198+C198),0)+MIN(Z198,MAX(B198+C198-(IF(B198&gt;0,MIN(Inputs!$L$8,B198+C198),0)),0))</f>
        <v>0</v>
      </c>
      <c r="E198" s="31" t="n">
        <f aca="false">MAX(B198+C198-D198,0)</f>
        <v>0</v>
      </c>
      <c r="F198" s="30" t="n">
        <f aca="false">I197</f>
        <v>0</v>
      </c>
      <c r="G198" s="30" t="n">
        <f aca="false">F198*Inputs!$K$9/12</f>
        <v>0</v>
      </c>
      <c r="H198" s="30" t="n">
        <f aca="false">IF(F198&gt;0,MIN(Inputs!$L$9,F198+G198),0)+MIN(AA198,MAX(F198+G198-(IF(F198&gt;0,MIN(Inputs!$L$9,F198+G198),0)),0))</f>
        <v>0</v>
      </c>
      <c r="I198" s="31" t="n">
        <f aca="false">MAX(F198+G198-H198,0)</f>
        <v>0</v>
      </c>
      <c r="J198" s="30" t="n">
        <f aca="false">M197</f>
        <v>0</v>
      </c>
      <c r="K198" s="30" t="n">
        <f aca="false">J198*Inputs!$K$10/12</f>
        <v>0</v>
      </c>
      <c r="L198" s="30" t="n">
        <f aca="false">IF(J198&gt;0,MIN(Inputs!$L$10,J198+K198),0)+MIN(AB198,MAX(J198+K198-(IF(J198&gt;0,MIN(Inputs!$L$10,J198+K198),0)),0))</f>
        <v>0</v>
      </c>
      <c r="M198" s="31" t="n">
        <f aca="false">MAX(J198+K198-L198,0)</f>
        <v>0</v>
      </c>
      <c r="N198" s="30" t="n">
        <f aca="false">Q197</f>
        <v>0</v>
      </c>
      <c r="O198" s="30" t="n">
        <f aca="false">N198*Inputs!$K$11/12</f>
        <v>0</v>
      </c>
      <c r="P198" s="30" t="n">
        <f aca="false">IF(N198&gt;0,MIN(Inputs!$L$11,N198+O198),0)+MIN(AC198,MAX(N198+O198-(IF(N198&gt;0,MIN(Inputs!$L$11,N198+O198),0)),0))</f>
        <v>0</v>
      </c>
      <c r="Q198" s="31" t="n">
        <f aca="false">MAX(N198+O198-P198,0)</f>
        <v>0</v>
      </c>
      <c r="R198" s="30" t="n">
        <f aca="false">U197</f>
        <v>0</v>
      </c>
      <c r="S198" s="30" t="n">
        <f aca="false">R198*Inputs!$K$12/12</f>
        <v>0</v>
      </c>
      <c r="T198" s="30" t="n">
        <f aca="false">IF(R198&gt;0,MIN(Inputs!$L$12,R198+S198),0)+MIN(AD198,MAX(R198+S198-(IF(R198&gt;0,MIN(Inputs!$L$12,R198+S198),0)),0))</f>
        <v>0</v>
      </c>
      <c r="U198" s="31" t="n">
        <f aca="false">MAX(R198+S198-T198,0)</f>
        <v>0</v>
      </c>
      <c r="V198" s="30" t="n">
        <f aca="false">Y197</f>
        <v>0</v>
      </c>
      <c r="W198" s="30" t="n">
        <f aca="false">V198*Inputs!$K$13/12</f>
        <v>0</v>
      </c>
      <c r="X198" s="30" t="n">
        <f aca="false">IF(V198&gt;0,MIN(Inputs!$L$13,V198+W198),0)+MIN(AE198,MAX(V198+W198-(IF(V198&gt;0,MIN(Inputs!$L$13,V198+W198),0)),0))</f>
        <v>0</v>
      </c>
      <c r="Y198" s="31" t="n">
        <f aca="false">MAX(V198+W198-X198,0)</f>
        <v>0</v>
      </c>
      <c r="Z198" s="32" t="n">
        <f aca="false">Inputs!$B$4+IF(B198=0,Inputs!$L$8,0)+IF(F198=0,Inputs!$L$9,0)+IF(J198=0,Inputs!$L$10,0)+IF(N198=0,Inputs!$L$11,0)+IF(R198=0,Inputs!$L$12,0)+IF(V198=0,Inputs!$L$13,0)</f>
        <v>970</v>
      </c>
      <c r="AA198" s="32" t="n">
        <f aca="false">Z198-MIN(Z198,MAX(B198+C198-(IF(B198&gt;0,MIN(Inputs!$L$8,B198+C198),0)),0))</f>
        <v>970</v>
      </c>
      <c r="AB198" s="32" t="n">
        <f aca="false">AA198-MIN(AA198,MAX(F198+G198-(IF(F198&gt;0,MIN(Inputs!$L$9,F198+G198),0)),0))</f>
        <v>970</v>
      </c>
      <c r="AC198" s="32" t="n">
        <f aca="false">AB198-MIN(AB198,MAX(J198+K198-(IF(J198&gt;0,MIN(Inputs!$L$10,J198+K198),0)),0))</f>
        <v>970</v>
      </c>
      <c r="AD198" s="32" t="n">
        <f aca="false">AC198-MIN(AC198,MAX(N198+O198-(IF(N198&gt;0,MIN(Inputs!$L$11,N198+O198),0)),0))</f>
        <v>970</v>
      </c>
      <c r="AE198" s="32" t="n">
        <f aca="false">AD198-MIN(AD198,MAX(R198+S198-(IF(R198&gt;0,MIN(Inputs!$L$12,R198+S198),0)),0))</f>
        <v>970</v>
      </c>
      <c r="AF198" s="32" t="n">
        <f aca="false">AE198-MIN(AE198,MAX(V198+W198-(IF(V198&gt;0,MIN(Inputs!$L$13,V198+W198),0)),0))</f>
        <v>970</v>
      </c>
      <c r="AG198" s="31" t="n">
        <f aca="false">(B198+C198-E198)+(F198+G198-I198)+(J198+K198-M198)+(N198+O198-Q198)+(R198+S198-U198)+(V198+W198-Y198)</f>
        <v>0</v>
      </c>
      <c r="AH198" s="31" t="n">
        <f aca="false">E198+I198+M198+Q198+U198+Y198</f>
        <v>0</v>
      </c>
      <c r="AI198" s="31" t="n">
        <f aca="false">C198+G198+K198+O198+S198+W198</f>
        <v>0</v>
      </c>
    </row>
    <row r="199" customFormat="false" ht="15" hidden="false" customHeight="false" outlineLevel="0" collapsed="false">
      <c r="A199" s="29" t="n">
        <v>195</v>
      </c>
      <c r="B199" s="30" t="n">
        <f aca="false">E198</f>
        <v>0</v>
      </c>
      <c r="C199" s="30" t="n">
        <f aca="false">B199*Inputs!$K$8/12</f>
        <v>0</v>
      </c>
      <c r="D199" s="30" t="n">
        <f aca="false">IF(B199&gt;0,MIN(Inputs!$L$8,B199+C199),0)+MIN(Z199,MAX(B199+C199-(IF(B199&gt;0,MIN(Inputs!$L$8,B199+C199),0)),0))</f>
        <v>0</v>
      </c>
      <c r="E199" s="31" t="n">
        <f aca="false">MAX(B199+C199-D199,0)</f>
        <v>0</v>
      </c>
      <c r="F199" s="30" t="n">
        <f aca="false">I198</f>
        <v>0</v>
      </c>
      <c r="G199" s="30" t="n">
        <f aca="false">F199*Inputs!$K$9/12</f>
        <v>0</v>
      </c>
      <c r="H199" s="30" t="n">
        <f aca="false">IF(F199&gt;0,MIN(Inputs!$L$9,F199+G199),0)+MIN(AA199,MAX(F199+G199-(IF(F199&gt;0,MIN(Inputs!$L$9,F199+G199),0)),0))</f>
        <v>0</v>
      </c>
      <c r="I199" s="31" t="n">
        <f aca="false">MAX(F199+G199-H199,0)</f>
        <v>0</v>
      </c>
      <c r="J199" s="30" t="n">
        <f aca="false">M198</f>
        <v>0</v>
      </c>
      <c r="K199" s="30" t="n">
        <f aca="false">J199*Inputs!$K$10/12</f>
        <v>0</v>
      </c>
      <c r="L199" s="30" t="n">
        <f aca="false">IF(J199&gt;0,MIN(Inputs!$L$10,J199+K199),0)+MIN(AB199,MAX(J199+K199-(IF(J199&gt;0,MIN(Inputs!$L$10,J199+K199),0)),0))</f>
        <v>0</v>
      </c>
      <c r="M199" s="31" t="n">
        <f aca="false">MAX(J199+K199-L199,0)</f>
        <v>0</v>
      </c>
      <c r="N199" s="30" t="n">
        <f aca="false">Q198</f>
        <v>0</v>
      </c>
      <c r="O199" s="30" t="n">
        <f aca="false">N199*Inputs!$K$11/12</f>
        <v>0</v>
      </c>
      <c r="P199" s="30" t="n">
        <f aca="false">IF(N199&gt;0,MIN(Inputs!$L$11,N199+O199),0)+MIN(AC199,MAX(N199+O199-(IF(N199&gt;0,MIN(Inputs!$L$11,N199+O199),0)),0))</f>
        <v>0</v>
      </c>
      <c r="Q199" s="31" t="n">
        <f aca="false">MAX(N199+O199-P199,0)</f>
        <v>0</v>
      </c>
      <c r="R199" s="30" t="n">
        <f aca="false">U198</f>
        <v>0</v>
      </c>
      <c r="S199" s="30" t="n">
        <f aca="false">R199*Inputs!$K$12/12</f>
        <v>0</v>
      </c>
      <c r="T199" s="30" t="n">
        <f aca="false">IF(R199&gt;0,MIN(Inputs!$L$12,R199+S199),0)+MIN(AD199,MAX(R199+S199-(IF(R199&gt;0,MIN(Inputs!$L$12,R199+S199),0)),0))</f>
        <v>0</v>
      </c>
      <c r="U199" s="31" t="n">
        <f aca="false">MAX(R199+S199-T199,0)</f>
        <v>0</v>
      </c>
      <c r="V199" s="30" t="n">
        <f aca="false">Y198</f>
        <v>0</v>
      </c>
      <c r="W199" s="30" t="n">
        <f aca="false">V199*Inputs!$K$13/12</f>
        <v>0</v>
      </c>
      <c r="X199" s="30" t="n">
        <f aca="false">IF(V199&gt;0,MIN(Inputs!$L$13,V199+W199),0)+MIN(AE199,MAX(V199+W199-(IF(V199&gt;0,MIN(Inputs!$L$13,V199+W199),0)),0))</f>
        <v>0</v>
      </c>
      <c r="Y199" s="31" t="n">
        <f aca="false">MAX(V199+W199-X199,0)</f>
        <v>0</v>
      </c>
      <c r="Z199" s="32" t="n">
        <f aca="false">Inputs!$B$4+IF(B199=0,Inputs!$L$8,0)+IF(F199=0,Inputs!$L$9,0)+IF(J199=0,Inputs!$L$10,0)+IF(N199=0,Inputs!$L$11,0)+IF(R199=0,Inputs!$L$12,0)+IF(V199=0,Inputs!$L$13,0)</f>
        <v>970</v>
      </c>
      <c r="AA199" s="32" t="n">
        <f aca="false">Z199-MIN(Z199,MAX(B199+C199-(IF(B199&gt;0,MIN(Inputs!$L$8,B199+C199),0)),0))</f>
        <v>970</v>
      </c>
      <c r="AB199" s="32" t="n">
        <f aca="false">AA199-MIN(AA199,MAX(F199+G199-(IF(F199&gt;0,MIN(Inputs!$L$9,F199+G199),0)),0))</f>
        <v>970</v>
      </c>
      <c r="AC199" s="32" t="n">
        <f aca="false">AB199-MIN(AB199,MAX(J199+K199-(IF(J199&gt;0,MIN(Inputs!$L$10,J199+K199),0)),0))</f>
        <v>970</v>
      </c>
      <c r="AD199" s="32" t="n">
        <f aca="false">AC199-MIN(AC199,MAX(N199+O199-(IF(N199&gt;0,MIN(Inputs!$L$11,N199+O199),0)),0))</f>
        <v>970</v>
      </c>
      <c r="AE199" s="32" t="n">
        <f aca="false">AD199-MIN(AD199,MAX(R199+S199-(IF(R199&gt;0,MIN(Inputs!$L$12,R199+S199),0)),0))</f>
        <v>970</v>
      </c>
      <c r="AF199" s="32" t="n">
        <f aca="false">AE199-MIN(AE199,MAX(V199+W199-(IF(V199&gt;0,MIN(Inputs!$L$13,V199+W199),0)),0))</f>
        <v>970</v>
      </c>
      <c r="AG199" s="31" t="n">
        <f aca="false">(B199+C199-E199)+(F199+G199-I199)+(J199+K199-M199)+(N199+O199-Q199)+(R199+S199-U199)+(V199+W199-Y199)</f>
        <v>0</v>
      </c>
      <c r="AH199" s="31" t="n">
        <f aca="false">E199+I199+M199+Q199+U199+Y199</f>
        <v>0</v>
      </c>
      <c r="AI199" s="31" t="n">
        <f aca="false">C199+G199+K199+O199+S199+W199</f>
        <v>0</v>
      </c>
    </row>
    <row r="200" customFormat="false" ht="15" hidden="false" customHeight="false" outlineLevel="0" collapsed="false">
      <c r="A200" s="29" t="n">
        <v>196</v>
      </c>
      <c r="B200" s="30" t="n">
        <f aca="false">E199</f>
        <v>0</v>
      </c>
      <c r="C200" s="30" t="n">
        <f aca="false">B200*Inputs!$K$8/12</f>
        <v>0</v>
      </c>
      <c r="D200" s="30" t="n">
        <f aca="false">IF(B200&gt;0,MIN(Inputs!$L$8,B200+C200),0)+MIN(Z200,MAX(B200+C200-(IF(B200&gt;0,MIN(Inputs!$L$8,B200+C200),0)),0))</f>
        <v>0</v>
      </c>
      <c r="E200" s="31" t="n">
        <f aca="false">MAX(B200+C200-D200,0)</f>
        <v>0</v>
      </c>
      <c r="F200" s="30" t="n">
        <f aca="false">I199</f>
        <v>0</v>
      </c>
      <c r="G200" s="30" t="n">
        <f aca="false">F200*Inputs!$K$9/12</f>
        <v>0</v>
      </c>
      <c r="H200" s="30" t="n">
        <f aca="false">IF(F200&gt;0,MIN(Inputs!$L$9,F200+G200),0)+MIN(AA200,MAX(F200+G200-(IF(F200&gt;0,MIN(Inputs!$L$9,F200+G200),0)),0))</f>
        <v>0</v>
      </c>
      <c r="I200" s="31" t="n">
        <f aca="false">MAX(F200+G200-H200,0)</f>
        <v>0</v>
      </c>
      <c r="J200" s="30" t="n">
        <f aca="false">M199</f>
        <v>0</v>
      </c>
      <c r="K200" s="30" t="n">
        <f aca="false">J200*Inputs!$K$10/12</f>
        <v>0</v>
      </c>
      <c r="L200" s="30" t="n">
        <f aca="false">IF(J200&gt;0,MIN(Inputs!$L$10,J200+K200),0)+MIN(AB200,MAX(J200+K200-(IF(J200&gt;0,MIN(Inputs!$L$10,J200+K200),0)),0))</f>
        <v>0</v>
      </c>
      <c r="M200" s="31" t="n">
        <f aca="false">MAX(J200+K200-L200,0)</f>
        <v>0</v>
      </c>
      <c r="N200" s="30" t="n">
        <f aca="false">Q199</f>
        <v>0</v>
      </c>
      <c r="O200" s="30" t="n">
        <f aca="false">N200*Inputs!$K$11/12</f>
        <v>0</v>
      </c>
      <c r="P200" s="30" t="n">
        <f aca="false">IF(N200&gt;0,MIN(Inputs!$L$11,N200+O200),0)+MIN(AC200,MAX(N200+O200-(IF(N200&gt;0,MIN(Inputs!$L$11,N200+O200),0)),0))</f>
        <v>0</v>
      </c>
      <c r="Q200" s="31" t="n">
        <f aca="false">MAX(N200+O200-P200,0)</f>
        <v>0</v>
      </c>
      <c r="R200" s="30" t="n">
        <f aca="false">U199</f>
        <v>0</v>
      </c>
      <c r="S200" s="30" t="n">
        <f aca="false">R200*Inputs!$K$12/12</f>
        <v>0</v>
      </c>
      <c r="T200" s="30" t="n">
        <f aca="false">IF(R200&gt;0,MIN(Inputs!$L$12,R200+S200),0)+MIN(AD200,MAX(R200+S200-(IF(R200&gt;0,MIN(Inputs!$L$12,R200+S200),0)),0))</f>
        <v>0</v>
      </c>
      <c r="U200" s="31" t="n">
        <f aca="false">MAX(R200+S200-T200,0)</f>
        <v>0</v>
      </c>
      <c r="V200" s="30" t="n">
        <f aca="false">Y199</f>
        <v>0</v>
      </c>
      <c r="W200" s="30" t="n">
        <f aca="false">V200*Inputs!$K$13/12</f>
        <v>0</v>
      </c>
      <c r="X200" s="30" t="n">
        <f aca="false">IF(V200&gt;0,MIN(Inputs!$L$13,V200+W200),0)+MIN(AE200,MAX(V200+W200-(IF(V200&gt;0,MIN(Inputs!$L$13,V200+W200),0)),0))</f>
        <v>0</v>
      </c>
      <c r="Y200" s="31" t="n">
        <f aca="false">MAX(V200+W200-X200,0)</f>
        <v>0</v>
      </c>
      <c r="Z200" s="32" t="n">
        <f aca="false">Inputs!$B$4+IF(B200=0,Inputs!$L$8,0)+IF(F200=0,Inputs!$L$9,0)+IF(J200=0,Inputs!$L$10,0)+IF(N200=0,Inputs!$L$11,0)+IF(R200=0,Inputs!$L$12,0)+IF(V200=0,Inputs!$L$13,0)</f>
        <v>970</v>
      </c>
      <c r="AA200" s="32" t="n">
        <f aca="false">Z200-MIN(Z200,MAX(B200+C200-(IF(B200&gt;0,MIN(Inputs!$L$8,B200+C200),0)),0))</f>
        <v>970</v>
      </c>
      <c r="AB200" s="32" t="n">
        <f aca="false">AA200-MIN(AA200,MAX(F200+G200-(IF(F200&gt;0,MIN(Inputs!$L$9,F200+G200),0)),0))</f>
        <v>970</v>
      </c>
      <c r="AC200" s="32" t="n">
        <f aca="false">AB200-MIN(AB200,MAX(J200+K200-(IF(J200&gt;0,MIN(Inputs!$L$10,J200+K200),0)),0))</f>
        <v>970</v>
      </c>
      <c r="AD200" s="32" t="n">
        <f aca="false">AC200-MIN(AC200,MAX(N200+O200-(IF(N200&gt;0,MIN(Inputs!$L$11,N200+O200),0)),0))</f>
        <v>970</v>
      </c>
      <c r="AE200" s="32" t="n">
        <f aca="false">AD200-MIN(AD200,MAX(R200+S200-(IF(R200&gt;0,MIN(Inputs!$L$12,R200+S200),0)),0))</f>
        <v>970</v>
      </c>
      <c r="AF200" s="32" t="n">
        <f aca="false">AE200-MIN(AE200,MAX(V200+W200-(IF(V200&gt;0,MIN(Inputs!$L$13,V200+W200),0)),0))</f>
        <v>970</v>
      </c>
      <c r="AG200" s="31" t="n">
        <f aca="false">(B200+C200-E200)+(F200+G200-I200)+(J200+K200-M200)+(N200+O200-Q200)+(R200+S200-U200)+(V200+W200-Y200)</f>
        <v>0</v>
      </c>
      <c r="AH200" s="31" t="n">
        <f aca="false">E200+I200+M200+Q200+U200+Y200</f>
        <v>0</v>
      </c>
      <c r="AI200" s="31" t="n">
        <f aca="false">C200+G200+K200+O200+S200+W200</f>
        <v>0</v>
      </c>
    </row>
    <row r="201" customFormat="false" ht="15" hidden="false" customHeight="false" outlineLevel="0" collapsed="false">
      <c r="A201" s="29" t="n">
        <v>197</v>
      </c>
      <c r="B201" s="30" t="n">
        <f aca="false">E200</f>
        <v>0</v>
      </c>
      <c r="C201" s="30" t="n">
        <f aca="false">B201*Inputs!$K$8/12</f>
        <v>0</v>
      </c>
      <c r="D201" s="30" t="n">
        <f aca="false">IF(B201&gt;0,MIN(Inputs!$L$8,B201+C201),0)+MIN(Z201,MAX(B201+C201-(IF(B201&gt;0,MIN(Inputs!$L$8,B201+C201),0)),0))</f>
        <v>0</v>
      </c>
      <c r="E201" s="31" t="n">
        <f aca="false">MAX(B201+C201-D201,0)</f>
        <v>0</v>
      </c>
      <c r="F201" s="30" t="n">
        <f aca="false">I200</f>
        <v>0</v>
      </c>
      <c r="G201" s="30" t="n">
        <f aca="false">F201*Inputs!$K$9/12</f>
        <v>0</v>
      </c>
      <c r="H201" s="30" t="n">
        <f aca="false">IF(F201&gt;0,MIN(Inputs!$L$9,F201+G201),0)+MIN(AA201,MAX(F201+G201-(IF(F201&gt;0,MIN(Inputs!$L$9,F201+G201),0)),0))</f>
        <v>0</v>
      </c>
      <c r="I201" s="31" t="n">
        <f aca="false">MAX(F201+G201-H201,0)</f>
        <v>0</v>
      </c>
      <c r="J201" s="30" t="n">
        <f aca="false">M200</f>
        <v>0</v>
      </c>
      <c r="K201" s="30" t="n">
        <f aca="false">J201*Inputs!$K$10/12</f>
        <v>0</v>
      </c>
      <c r="L201" s="30" t="n">
        <f aca="false">IF(J201&gt;0,MIN(Inputs!$L$10,J201+K201),0)+MIN(AB201,MAX(J201+K201-(IF(J201&gt;0,MIN(Inputs!$L$10,J201+K201),0)),0))</f>
        <v>0</v>
      </c>
      <c r="M201" s="31" t="n">
        <f aca="false">MAX(J201+K201-L201,0)</f>
        <v>0</v>
      </c>
      <c r="N201" s="30" t="n">
        <f aca="false">Q200</f>
        <v>0</v>
      </c>
      <c r="O201" s="30" t="n">
        <f aca="false">N201*Inputs!$K$11/12</f>
        <v>0</v>
      </c>
      <c r="P201" s="30" t="n">
        <f aca="false">IF(N201&gt;0,MIN(Inputs!$L$11,N201+O201),0)+MIN(AC201,MAX(N201+O201-(IF(N201&gt;0,MIN(Inputs!$L$11,N201+O201),0)),0))</f>
        <v>0</v>
      </c>
      <c r="Q201" s="31" t="n">
        <f aca="false">MAX(N201+O201-P201,0)</f>
        <v>0</v>
      </c>
      <c r="R201" s="30" t="n">
        <f aca="false">U200</f>
        <v>0</v>
      </c>
      <c r="S201" s="30" t="n">
        <f aca="false">R201*Inputs!$K$12/12</f>
        <v>0</v>
      </c>
      <c r="T201" s="30" t="n">
        <f aca="false">IF(R201&gt;0,MIN(Inputs!$L$12,R201+S201),0)+MIN(AD201,MAX(R201+S201-(IF(R201&gt;0,MIN(Inputs!$L$12,R201+S201),0)),0))</f>
        <v>0</v>
      </c>
      <c r="U201" s="31" t="n">
        <f aca="false">MAX(R201+S201-T201,0)</f>
        <v>0</v>
      </c>
      <c r="V201" s="30" t="n">
        <f aca="false">Y200</f>
        <v>0</v>
      </c>
      <c r="W201" s="30" t="n">
        <f aca="false">V201*Inputs!$K$13/12</f>
        <v>0</v>
      </c>
      <c r="X201" s="30" t="n">
        <f aca="false">IF(V201&gt;0,MIN(Inputs!$L$13,V201+W201),0)+MIN(AE201,MAX(V201+W201-(IF(V201&gt;0,MIN(Inputs!$L$13,V201+W201),0)),0))</f>
        <v>0</v>
      </c>
      <c r="Y201" s="31" t="n">
        <f aca="false">MAX(V201+W201-X201,0)</f>
        <v>0</v>
      </c>
      <c r="Z201" s="32" t="n">
        <f aca="false">Inputs!$B$4+IF(B201=0,Inputs!$L$8,0)+IF(F201=0,Inputs!$L$9,0)+IF(J201=0,Inputs!$L$10,0)+IF(N201=0,Inputs!$L$11,0)+IF(R201=0,Inputs!$L$12,0)+IF(V201=0,Inputs!$L$13,0)</f>
        <v>970</v>
      </c>
      <c r="AA201" s="32" t="n">
        <f aca="false">Z201-MIN(Z201,MAX(B201+C201-(IF(B201&gt;0,MIN(Inputs!$L$8,B201+C201),0)),0))</f>
        <v>970</v>
      </c>
      <c r="AB201" s="32" t="n">
        <f aca="false">AA201-MIN(AA201,MAX(F201+G201-(IF(F201&gt;0,MIN(Inputs!$L$9,F201+G201),0)),0))</f>
        <v>970</v>
      </c>
      <c r="AC201" s="32" t="n">
        <f aca="false">AB201-MIN(AB201,MAX(J201+K201-(IF(J201&gt;0,MIN(Inputs!$L$10,J201+K201),0)),0))</f>
        <v>970</v>
      </c>
      <c r="AD201" s="32" t="n">
        <f aca="false">AC201-MIN(AC201,MAX(N201+O201-(IF(N201&gt;0,MIN(Inputs!$L$11,N201+O201),0)),0))</f>
        <v>970</v>
      </c>
      <c r="AE201" s="32" t="n">
        <f aca="false">AD201-MIN(AD201,MAX(R201+S201-(IF(R201&gt;0,MIN(Inputs!$L$12,R201+S201),0)),0))</f>
        <v>970</v>
      </c>
      <c r="AF201" s="32" t="n">
        <f aca="false">AE201-MIN(AE201,MAX(V201+W201-(IF(V201&gt;0,MIN(Inputs!$L$13,V201+W201),0)),0))</f>
        <v>970</v>
      </c>
      <c r="AG201" s="31" t="n">
        <f aca="false">(B201+C201-E201)+(F201+G201-I201)+(J201+K201-M201)+(N201+O201-Q201)+(R201+S201-U201)+(V201+W201-Y201)</f>
        <v>0</v>
      </c>
      <c r="AH201" s="31" t="n">
        <f aca="false">E201+I201+M201+Q201+U201+Y201</f>
        <v>0</v>
      </c>
      <c r="AI201" s="31" t="n">
        <f aca="false">C201+G201+K201+O201+S201+W201</f>
        <v>0</v>
      </c>
    </row>
    <row r="202" customFormat="false" ht="15" hidden="false" customHeight="false" outlineLevel="0" collapsed="false">
      <c r="A202" s="29" t="n">
        <v>198</v>
      </c>
      <c r="B202" s="30" t="n">
        <f aca="false">E201</f>
        <v>0</v>
      </c>
      <c r="C202" s="30" t="n">
        <f aca="false">B202*Inputs!$K$8/12</f>
        <v>0</v>
      </c>
      <c r="D202" s="30" t="n">
        <f aca="false">IF(B202&gt;0,MIN(Inputs!$L$8,B202+C202),0)+MIN(Z202,MAX(B202+C202-(IF(B202&gt;0,MIN(Inputs!$L$8,B202+C202),0)),0))</f>
        <v>0</v>
      </c>
      <c r="E202" s="31" t="n">
        <f aca="false">MAX(B202+C202-D202,0)</f>
        <v>0</v>
      </c>
      <c r="F202" s="30" t="n">
        <f aca="false">I201</f>
        <v>0</v>
      </c>
      <c r="G202" s="30" t="n">
        <f aca="false">F202*Inputs!$K$9/12</f>
        <v>0</v>
      </c>
      <c r="H202" s="30" t="n">
        <f aca="false">IF(F202&gt;0,MIN(Inputs!$L$9,F202+G202),0)+MIN(AA202,MAX(F202+G202-(IF(F202&gt;0,MIN(Inputs!$L$9,F202+G202),0)),0))</f>
        <v>0</v>
      </c>
      <c r="I202" s="31" t="n">
        <f aca="false">MAX(F202+G202-H202,0)</f>
        <v>0</v>
      </c>
      <c r="J202" s="30" t="n">
        <f aca="false">M201</f>
        <v>0</v>
      </c>
      <c r="K202" s="30" t="n">
        <f aca="false">J202*Inputs!$K$10/12</f>
        <v>0</v>
      </c>
      <c r="L202" s="30" t="n">
        <f aca="false">IF(J202&gt;0,MIN(Inputs!$L$10,J202+K202),0)+MIN(AB202,MAX(J202+K202-(IF(J202&gt;0,MIN(Inputs!$L$10,J202+K202),0)),0))</f>
        <v>0</v>
      </c>
      <c r="M202" s="31" t="n">
        <f aca="false">MAX(J202+K202-L202,0)</f>
        <v>0</v>
      </c>
      <c r="N202" s="30" t="n">
        <f aca="false">Q201</f>
        <v>0</v>
      </c>
      <c r="O202" s="30" t="n">
        <f aca="false">N202*Inputs!$K$11/12</f>
        <v>0</v>
      </c>
      <c r="P202" s="30" t="n">
        <f aca="false">IF(N202&gt;0,MIN(Inputs!$L$11,N202+O202),0)+MIN(AC202,MAX(N202+O202-(IF(N202&gt;0,MIN(Inputs!$L$11,N202+O202),0)),0))</f>
        <v>0</v>
      </c>
      <c r="Q202" s="31" t="n">
        <f aca="false">MAX(N202+O202-P202,0)</f>
        <v>0</v>
      </c>
      <c r="R202" s="30" t="n">
        <f aca="false">U201</f>
        <v>0</v>
      </c>
      <c r="S202" s="30" t="n">
        <f aca="false">R202*Inputs!$K$12/12</f>
        <v>0</v>
      </c>
      <c r="T202" s="30" t="n">
        <f aca="false">IF(R202&gt;0,MIN(Inputs!$L$12,R202+S202),0)+MIN(AD202,MAX(R202+S202-(IF(R202&gt;0,MIN(Inputs!$L$12,R202+S202),0)),0))</f>
        <v>0</v>
      </c>
      <c r="U202" s="31" t="n">
        <f aca="false">MAX(R202+S202-T202,0)</f>
        <v>0</v>
      </c>
      <c r="V202" s="30" t="n">
        <f aca="false">Y201</f>
        <v>0</v>
      </c>
      <c r="W202" s="30" t="n">
        <f aca="false">V202*Inputs!$K$13/12</f>
        <v>0</v>
      </c>
      <c r="X202" s="30" t="n">
        <f aca="false">IF(V202&gt;0,MIN(Inputs!$L$13,V202+W202),0)+MIN(AE202,MAX(V202+W202-(IF(V202&gt;0,MIN(Inputs!$L$13,V202+W202),0)),0))</f>
        <v>0</v>
      </c>
      <c r="Y202" s="31" t="n">
        <f aca="false">MAX(V202+W202-X202,0)</f>
        <v>0</v>
      </c>
      <c r="Z202" s="32" t="n">
        <f aca="false">Inputs!$B$4+IF(B202=0,Inputs!$L$8,0)+IF(F202=0,Inputs!$L$9,0)+IF(J202=0,Inputs!$L$10,0)+IF(N202=0,Inputs!$L$11,0)+IF(R202=0,Inputs!$L$12,0)+IF(V202=0,Inputs!$L$13,0)</f>
        <v>970</v>
      </c>
      <c r="AA202" s="32" t="n">
        <f aca="false">Z202-MIN(Z202,MAX(B202+C202-(IF(B202&gt;0,MIN(Inputs!$L$8,B202+C202),0)),0))</f>
        <v>970</v>
      </c>
      <c r="AB202" s="32" t="n">
        <f aca="false">AA202-MIN(AA202,MAX(F202+G202-(IF(F202&gt;0,MIN(Inputs!$L$9,F202+G202),0)),0))</f>
        <v>970</v>
      </c>
      <c r="AC202" s="32" t="n">
        <f aca="false">AB202-MIN(AB202,MAX(J202+K202-(IF(J202&gt;0,MIN(Inputs!$L$10,J202+K202),0)),0))</f>
        <v>970</v>
      </c>
      <c r="AD202" s="32" t="n">
        <f aca="false">AC202-MIN(AC202,MAX(N202+O202-(IF(N202&gt;0,MIN(Inputs!$L$11,N202+O202),0)),0))</f>
        <v>970</v>
      </c>
      <c r="AE202" s="32" t="n">
        <f aca="false">AD202-MIN(AD202,MAX(R202+S202-(IF(R202&gt;0,MIN(Inputs!$L$12,R202+S202),0)),0))</f>
        <v>970</v>
      </c>
      <c r="AF202" s="32" t="n">
        <f aca="false">AE202-MIN(AE202,MAX(V202+W202-(IF(V202&gt;0,MIN(Inputs!$L$13,V202+W202),0)),0))</f>
        <v>970</v>
      </c>
      <c r="AG202" s="31" t="n">
        <f aca="false">(B202+C202-E202)+(F202+G202-I202)+(J202+K202-M202)+(N202+O202-Q202)+(R202+S202-U202)+(V202+W202-Y202)</f>
        <v>0</v>
      </c>
      <c r="AH202" s="31" t="n">
        <f aca="false">E202+I202+M202+Q202+U202+Y202</f>
        <v>0</v>
      </c>
      <c r="AI202" s="31" t="n">
        <f aca="false">C202+G202+K202+O202+S202+W202</f>
        <v>0</v>
      </c>
    </row>
    <row r="203" customFormat="false" ht="15" hidden="false" customHeight="false" outlineLevel="0" collapsed="false">
      <c r="A203" s="29" t="n">
        <v>199</v>
      </c>
      <c r="B203" s="30" t="n">
        <f aca="false">E202</f>
        <v>0</v>
      </c>
      <c r="C203" s="30" t="n">
        <f aca="false">B203*Inputs!$K$8/12</f>
        <v>0</v>
      </c>
      <c r="D203" s="30" t="n">
        <f aca="false">IF(B203&gt;0,MIN(Inputs!$L$8,B203+C203),0)+MIN(Z203,MAX(B203+C203-(IF(B203&gt;0,MIN(Inputs!$L$8,B203+C203),0)),0))</f>
        <v>0</v>
      </c>
      <c r="E203" s="31" t="n">
        <f aca="false">MAX(B203+C203-D203,0)</f>
        <v>0</v>
      </c>
      <c r="F203" s="30" t="n">
        <f aca="false">I202</f>
        <v>0</v>
      </c>
      <c r="G203" s="30" t="n">
        <f aca="false">F203*Inputs!$K$9/12</f>
        <v>0</v>
      </c>
      <c r="H203" s="30" t="n">
        <f aca="false">IF(F203&gt;0,MIN(Inputs!$L$9,F203+G203),0)+MIN(AA203,MAX(F203+G203-(IF(F203&gt;0,MIN(Inputs!$L$9,F203+G203),0)),0))</f>
        <v>0</v>
      </c>
      <c r="I203" s="31" t="n">
        <f aca="false">MAX(F203+G203-H203,0)</f>
        <v>0</v>
      </c>
      <c r="J203" s="30" t="n">
        <f aca="false">M202</f>
        <v>0</v>
      </c>
      <c r="K203" s="30" t="n">
        <f aca="false">J203*Inputs!$K$10/12</f>
        <v>0</v>
      </c>
      <c r="L203" s="30" t="n">
        <f aca="false">IF(J203&gt;0,MIN(Inputs!$L$10,J203+K203),0)+MIN(AB203,MAX(J203+K203-(IF(J203&gt;0,MIN(Inputs!$L$10,J203+K203),0)),0))</f>
        <v>0</v>
      </c>
      <c r="M203" s="31" t="n">
        <f aca="false">MAX(J203+K203-L203,0)</f>
        <v>0</v>
      </c>
      <c r="N203" s="30" t="n">
        <f aca="false">Q202</f>
        <v>0</v>
      </c>
      <c r="O203" s="30" t="n">
        <f aca="false">N203*Inputs!$K$11/12</f>
        <v>0</v>
      </c>
      <c r="P203" s="30" t="n">
        <f aca="false">IF(N203&gt;0,MIN(Inputs!$L$11,N203+O203),0)+MIN(AC203,MAX(N203+O203-(IF(N203&gt;0,MIN(Inputs!$L$11,N203+O203),0)),0))</f>
        <v>0</v>
      </c>
      <c r="Q203" s="31" t="n">
        <f aca="false">MAX(N203+O203-P203,0)</f>
        <v>0</v>
      </c>
      <c r="R203" s="30" t="n">
        <f aca="false">U202</f>
        <v>0</v>
      </c>
      <c r="S203" s="30" t="n">
        <f aca="false">R203*Inputs!$K$12/12</f>
        <v>0</v>
      </c>
      <c r="T203" s="30" t="n">
        <f aca="false">IF(R203&gt;0,MIN(Inputs!$L$12,R203+S203),0)+MIN(AD203,MAX(R203+S203-(IF(R203&gt;0,MIN(Inputs!$L$12,R203+S203),0)),0))</f>
        <v>0</v>
      </c>
      <c r="U203" s="31" t="n">
        <f aca="false">MAX(R203+S203-T203,0)</f>
        <v>0</v>
      </c>
      <c r="V203" s="30" t="n">
        <f aca="false">Y202</f>
        <v>0</v>
      </c>
      <c r="W203" s="30" t="n">
        <f aca="false">V203*Inputs!$K$13/12</f>
        <v>0</v>
      </c>
      <c r="X203" s="30" t="n">
        <f aca="false">IF(V203&gt;0,MIN(Inputs!$L$13,V203+W203),0)+MIN(AE203,MAX(V203+W203-(IF(V203&gt;0,MIN(Inputs!$L$13,V203+W203),0)),0))</f>
        <v>0</v>
      </c>
      <c r="Y203" s="31" t="n">
        <f aca="false">MAX(V203+W203-X203,0)</f>
        <v>0</v>
      </c>
      <c r="Z203" s="32" t="n">
        <f aca="false">Inputs!$B$4+IF(B203=0,Inputs!$L$8,0)+IF(F203=0,Inputs!$L$9,0)+IF(J203=0,Inputs!$L$10,0)+IF(N203=0,Inputs!$L$11,0)+IF(R203=0,Inputs!$L$12,0)+IF(V203=0,Inputs!$L$13,0)</f>
        <v>970</v>
      </c>
      <c r="AA203" s="32" t="n">
        <f aca="false">Z203-MIN(Z203,MAX(B203+C203-(IF(B203&gt;0,MIN(Inputs!$L$8,B203+C203),0)),0))</f>
        <v>970</v>
      </c>
      <c r="AB203" s="32" t="n">
        <f aca="false">AA203-MIN(AA203,MAX(F203+G203-(IF(F203&gt;0,MIN(Inputs!$L$9,F203+G203),0)),0))</f>
        <v>970</v>
      </c>
      <c r="AC203" s="32" t="n">
        <f aca="false">AB203-MIN(AB203,MAX(J203+K203-(IF(J203&gt;0,MIN(Inputs!$L$10,J203+K203),0)),0))</f>
        <v>970</v>
      </c>
      <c r="AD203" s="32" t="n">
        <f aca="false">AC203-MIN(AC203,MAX(N203+O203-(IF(N203&gt;0,MIN(Inputs!$L$11,N203+O203),0)),0))</f>
        <v>970</v>
      </c>
      <c r="AE203" s="32" t="n">
        <f aca="false">AD203-MIN(AD203,MAX(R203+S203-(IF(R203&gt;0,MIN(Inputs!$L$12,R203+S203),0)),0))</f>
        <v>970</v>
      </c>
      <c r="AF203" s="32" t="n">
        <f aca="false">AE203-MIN(AE203,MAX(V203+W203-(IF(V203&gt;0,MIN(Inputs!$L$13,V203+W203),0)),0))</f>
        <v>970</v>
      </c>
      <c r="AG203" s="31" t="n">
        <f aca="false">(B203+C203-E203)+(F203+G203-I203)+(J203+K203-M203)+(N203+O203-Q203)+(R203+S203-U203)+(V203+W203-Y203)</f>
        <v>0</v>
      </c>
      <c r="AH203" s="31" t="n">
        <f aca="false">E203+I203+M203+Q203+U203+Y203</f>
        <v>0</v>
      </c>
      <c r="AI203" s="31" t="n">
        <f aca="false">C203+G203+K203+O203+S203+W203</f>
        <v>0</v>
      </c>
    </row>
    <row r="204" customFormat="false" ht="15" hidden="false" customHeight="false" outlineLevel="0" collapsed="false">
      <c r="A204" s="29" t="n">
        <v>200</v>
      </c>
      <c r="B204" s="30" t="n">
        <f aca="false">E203</f>
        <v>0</v>
      </c>
      <c r="C204" s="30" t="n">
        <f aca="false">B204*Inputs!$K$8/12</f>
        <v>0</v>
      </c>
      <c r="D204" s="30" t="n">
        <f aca="false">IF(B204&gt;0,MIN(Inputs!$L$8,B204+C204),0)+MIN(Z204,MAX(B204+C204-(IF(B204&gt;0,MIN(Inputs!$L$8,B204+C204),0)),0))</f>
        <v>0</v>
      </c>
      <c r="E204" s="31" t="n">
        <f aca="false">MAX(B204+C204-D204,0)</f>
        <v>0</v>
      </c>
      <c r="F204" s="30" t="n">
        <f aca="false">I203</f>
        <v>0</v>
      </c>
      <c r="G204" s="30" t="n">
        <f aca="false">F204*Inputs!$K$9/12</f>
        <v>0</v>
      </c>
      <c r="H204" s="30" t="n">
        <f aca="false">IF(F204&gt;0,MIN(Inputs!$L$9,F204+G204),0)+MIN(AA204,MAX(F204+G204-(IF(F204&gt;0,MIN(Inputs!$L$9,F204+G204),0)),0))</f>
        <v>0</v>
      </c>
      <c r="I204" s="31" t="n">
        <f aca="false">MAX(F204+G204-H204,0)</f>
        <v>0</v>
      </c>
      <c r="J204" s="30" t="n">
        <f aca="false">M203</f>
        <v>0</v>
      </c>
      <c r="K204" s="30" t="n">
        <f aca="false">J204*Inputs!$K$10/12</f>
        <v>0</v>
      </c>
      <c r="L204" s="30" t="n">
        <f aca="false">IF(J204&gt;0,MIN(Inputs!$L$10,J204+K204),0)+MIN(AB204,MAX(J204+K204-(IF(J204&gt;0,MIN(Inputs!$L$10,J204+K204),0)),0))</f>
        <v>0</v>
      </c>
      <c r="M204" s="31" t="n">
        <f aca="false">MAX(J204+K204-L204,0)</f>
        <v>0</v>
      </c>
      <c r="N204" s="30" t="n">
        <f aca="false">Q203</f>
        <v>0</v>
      </c>
      <c r="O204" s="30" t="n">
        <f aca="false">N204*Inputs!$K$11/12</f>
        <v>0</v>
      </c>
      <c r="P204" s="30" t="n">
        <f aca="false">IF(N204&gt;0,MIN(Inputs!$L$11,N204+O204),0)+MIN(AC204,MAX(N204+O204-(IF(N204&gt;0,MIN(Inputs!$L$11,N204+O204),0)),0))</f>
        <v>0</v>
      </c>
      <c r="Q204" s="31" t="n">
        <f aca="false">MAX(N204+O204-P204,0)</f>
        <v>0</v>
      </c>
      <c r="R204" s="30" t="n">
        <f aca="false">U203</f>
        <v>0</v>
      </c>
      <c r="S204" s="30" t="n">
        <f aca="false">R204*Inputs!$K$12/12</f>
        <v>0</v>
      </c>
      <c r="T204" s="30" t="n">
        <f aca="false">IF(R204&gt;0,MIN(Inputs!$L$12,R204+S204),0)+MIN(AD204,MAX(R204+S204-(IF(R204&gt;0,MIN(Inputs!$L$12,R204+S204),0)),0))</f>
        <v>0</v>
      </c>
      <c r="U204" s="31" t="n">
        <f aca="false">MAX(R204+S204-T204,0)</f>
        <v>0</v>
      </c>
      <c r="V204" s="30" t="n">
        <f aca="false">Y203</f>
        <v>0</v>
      </c>
      <c r="W204" s="30" t="n">
        <f aca="false">V204*Inputs!$K$13/12</f>
        <v>0</v>
      </c>
      <c r="X204" s="30" t="n">
        <f aca="false">IF(V204&gt;0,MIN(Inputs!$L$13,V204+W204),0)+MIN(AE204,MAX(V204+W204-(IF(V204&gt;0,MIN(Inputs!$L$13,V204+W204),0)),0))</f>
        <v>0</v>
      </c>
      <c r="Y204" s="31" t="n">
        <f aca="false">MAX(V204+W204-X204,0)</f>
        <v>0</v>
      </c>
      <c r="Z204" s="32" t="n">
        <f aca="false">Inputs!$B$4+IF(B204=0,Inputs!$L$8,0)+IF(F204=0,Inputs!$L$9,0)+IF(J204=0,Inputs!$L$10,0)+IF(N204=0,Inputs!$L$11,0)+IF(R204=0,Inputs!$L$12,0)+IF(V204=0,Inputs!$L$13,0)</f>
        <v>970</v>
      </c>
      <c r="AA204" s="32" t="n">
        <f aca="false">Z204-MIN(Z204,MAX(B204+C204-(IF(B204&gt;0,MIN(Inputs!$L$8,B204+C204),0)),0))</f>
        <v>970</v>
      </c>
      <c r="AB204" s="32" t="n">
        <f aca="false">AA204-MIN(AA204,MAX(F204+G204-(IF(F204&gt;0,MIN(Inputs!$L$9,F204+G204),0)),0))</f>
        <v>970</v>
      </c>
      <c r="AC204" s="32" t="n">
        <f aca="false">AB204-MIN(AB204,MAX(J204+K204-(IF(J204&gt;0,MIN(Inputs!$L$10,J204+K204),0)),0))</f>
        <v>970</v>
      </c>
      <c r="AD204" s="32" t="n">
        <f aca="false">AC204-MIN(AC204,MAX(N204+O204-(IF(N204&gt;0,MIN(Inputs!$L$11,N204+O204),0)),0))</f>
        <v>970</v>
      </c>
      <c r="AE204" s="32" t="n">
        <f aca="false">AD204-MIN(AD204,MAX(R204+S204-(IF(R204&gt;0,MIN(Inputs!$L$12,R204+S204),0)),0))</f>
        <v>970</v>
      </c>
      <c r="AF204" s="32" t="n">
        <f aca="false">AE204-MIN(AE204,MAX(V204+W204-(IF(V204&gt;0,MIN(Inputs!$L$13,V204+W204),0)),0))</f>
        <v>970</v>
      </c>
      <c r="AG204" s="31" t="n">
        <f aca="false">(B204+C204-E204)+(F204+G204-I204)+(J204+K204-M204)+(N204+O204-Q204)+(R204+S204-U204)+(V204+W204-Y204)</f>
        <v>0</v>
      </c>
      <c r="AH204" s="31" t="n">
        <f aca="false">E204+I204+M204+Q204+U204+Y204</f>
        <v>0</v>
      </c>
      <c r="AI204" s="31" t="n">
        <f aca="false">C204+G204+K204+O204+S204+W204</f>
        <v>0</v>
      </c>
    </row>
    <row r="205" customFormat="false" ht="15" hidden="false" customHeight="false" outlineLevel="0" collapsed="false">
      <c r="A205" s="29" t="n">
        <v>201</v>
      </c>
      <c r="B205" s="30" t="n">
        <f aca="false">E204</f>
        <v>0</v>
      </c>
      <c r="C205" s="30" t="n">
        <f aca="false">B205*Inputs!$K$8/12</f>
        <v>0</v>
      </c>
      <c r="D205" s="30" t="n">
        <f aca="false">IF(B205&gt;0,MIN(Inputs!$L$8,B205+C205),0)+MIN(Z205,MAX(B205+C205-(IF(B205&gt;0,MIN(Inputs!$L$8,B205+C205),0)),0))</f>
        <v>0</v>
      </c>
      <c r="E205" s="31" t="n">
        <f aca="false">MAX(B205+C205-D205,0)</f>
        <v>0</v>
      </c>
      <c r="F205" s="30" t="n">
        <f aca="false">I204</f>
        <v>0</v>
      </c>
      <c r="G205" s="30" t="n">
        <f aca="false">F205*Inputs!$K$9/12</f>
        <v>0</v>
      </c>
      <c r="H205" s="30" t="n">
        <f aca="false">IF(F205&gt;0,MIN(Inputs!$L$9,F205+G205),0)+MIN(AA205,MAX(F205+G205-(IF(F205&gt;0,MIN(Inputs!$L$9,F205+G205),0)),0))</f>
        <v>0</v>
      </c>
      <c r="I205" s="31" t="n">
        <f aca="false">MAX(F205+G205-H205,0)</f>
        <v>0</v>
      </c>
      <c r="J205" s="30" t="n">
        <f aca="false">M204</f>
        <v>0</v>
      </c>
      <c r="K205" s="30" t="n">
        <f aca="false">J205*Inputs!$K$10/12</f>
        <v>0</v>
      </c>
      <c r="L205" s="30" t="n">
        <f aca="false">IF(J205&gt;0,MIN(Inputs!$L$10,J205+K205),0)+MIN(AB205,MAX(J205+K205-(IF(J205&gt;0,MIN(Inputs!$L$10,J205+K205),0)),0))</f>
        <v>0</v>
      </c>
      <c r="M205" s="31" t="n">
        <f aca="false">MAX(J205+K205-L205,0)</f>
        <v>0</v>
      </c>
      <c r="N205" s="30" t="n">
        <f aca="false">Q204</f>
        <v>0</v>
      </c>
      <c r="O205" s="30" t="n">
        <f aca="false">N205*Inputs!$K$11/12</f>
        <v>0</v>
      </c>
      <c r="P205" s="30" t="n">
        <f aca="false">IF(N205&gt;0,MIN(Inputs!$L$11,N205+O205),0)+MIN(AC205,MAX(N205+O205-(IF(N205&gt;0,MIN(Inputs!$L$11,N205+O205),0)),0))</f>
        <v>0</v>
      </c>
      <c r="Q205" s="31" t="n">
        <f aca="false">MAX(N205+O205-P205,0)</f>
        <v>0</v>
      </c>
      <c r="R205" s="30" t="n">
        <f aca="false">U204</f>
        <v>0</v>
      </c>
      <c r="S205" s="30" t="n">
        <f aca="false">R205*Inputs!$K$12/12</f>
        <v>0</v>
      </c>
      <c r="T205" s="30" t="n">
        <f aca="false">IF(R205&gt;0,MIN(Inputs!$L$12,R205+S205),0)+MIN(AD205,MAX(R205+S205-(IF(R205&gt;0,MIN(Inputs!$L$12,R205+S205),0)),0))</f>
        <v>0</v>
      </c>
      <c r="U205" s="31" t="n">
        <f aca="false">MAX(R205+S205-T205,0)</f>
        <v>0</v>
      </c>
      <c r="V205" s="30" t="n">
        <f aca="false">Y204</f>
        <v>0</v>
      </c>
      <c r="W205" s="30" t="n">
        <f aca="false">V205*Inputs!$K$13/12</f>
        <v>0</v>
      </c>
      <c r="X205" s="30" t="n">
        <f aca="false">IF(V205&gt;0,MIN(Inputs!$L$13,V205+W205),0)+MIN(AE205,MAX(V205+W205-(IF(V205&gt;0,MIN(Inputs!$L$13,V205+W205),0)),0))</f>
        <v>0</v>
      </c>
      <c r="Y205" s="31" t="n">
        <f aca="false">MAX(V205+W205-X205,0)</f>
        <v>0</v>
      </c>
      <c r="Z205" s="32" t="n">
        <f aca="false">Inputs!$B$4+IF(B205=0,Inputs!$L$8,0)+IF(F205=0,Inputs!$L$9,0)+IF(J205=0,Inputs!$L$10,0)+IF(N205=0,Inputs!$L$11,0)+IF(R205=0,Inputs!$L$12,0)+IF(V205=0,Inputs!$L$13,0)</f>
        <v>970</v>
      </c>
      <c r="AA205" s="32" t="n">
        <f aca="false">Z205-MIN(Z205,MAX(B205+C205-(IF(B205&gt;0,MIN(Inputs!$L$8,B205+C205),0)),0))</f>
        <v>970</v>
      </c>
      <c r="AB205" s="32" t="n">
        <f aca="false">AA205-MIN(AA205,MAX(F205+G205-(IF(F205&gt;0,MIN(Inputs!$L$9,F205+G205),0)),0))</f>
        <v>970</v>
      </c>
      <c r="AC205" s="32" t="n">
        <f aca="false">AB205-MIN(AB205,MAX(J205+K205-(IF(J205&gt;0,MIN(Inputs!$L$10,J205+K205),0)),0))</f>
        <v>970</v>
      </c>
      <c r="AD205" s="32" t="n">
        <f aca="false">AC205-MIN(AC205,MAX(N205+O205-(IF(N205&gt;0,MIN(Inputs!$L$11,N205+O205),0)),0))</f>
        <v>970</v>
      </c>
      <c r="AE205" s="32" t="n">
        <f aca="false">AD205-MIN(AD205,MAX(R205+S205-(IF(R205&gt;0,MIN(Inputs!$L$12,R205+S205),0)),0))</f>
        <v>970</v>
      </c>
      <c r="AF205" s="32" t="n">
        <f aca="false">AE205-MIN(AE205,MAX(V205+W205-(IF(V205&gt;0,MIN(Inputs!$L$13,V205+W205),0)),0))</f>
        <v>970</v>
      </c>
      <c r="AG205" s="31" t="n">
        <f aca="false">(B205+C205-E205)+(F205+G205-I205)+(J205+K205-M205)+(N205+O205-Q205)+(R205+S205-U205)+(V205+W205-Y205)</f>
        <v>0</v>
      </c>
      <c r="AH205" s="31" t="n">
        <f aca="false">E205+I205+M205+Q205+U205+Y205</f>
        <v>0</v>
      </c>
      <c r="AI205" s="31" t="n">
        <f aca="false">C205+G205+K205+O205+S205+W205</f>
        <v>0</v>
      </c>
    </row>
    <row r="206" customFormat="false" ht="15" hidden="false" customHeight="false" outlineLevel="0" collapsed="false">
      <c r="A206" s="29" t="n">
        <v>202</v>
      </c>
      <c r="B206" s="30" t="n">
        <f aca="false">E205</f>
        <v>0</v>
      </c>
      <c r="C206" s="30" t="n">
        <f aca="false">B206*Inputs!$K$8/12</f>
        <v>0</v>
      </c>
      <c r="D206" s="30" t="n">
        <f aca="false">IF(B206&gt;0,MIN(Inputs!$L$8,B206+C206),0)+MIN(Z206,MAX(B206+C206-(IF(B206&gt;0,MIN(Inputs!$L$8,B206+C206),0)),0))</f>
        <v>0</v>
      </c>
      <c r="E206" s="31" t="n">
        <f aca="false">MAX(B206+C206-D206,0)</f>
        <v>0</v>
      </c>
      <c r="F206" s="30" t="n">
        <f aca="false">I205</f>
        <v>0</v>
      </c>
      <c r="G206" s="30" t="n">
        <f aca="false">F206*Inputs!$K$9/12</f>
        <v>0</v>
      </c>
      <c r="H206" s="30" t="n">
        <f aca="false">IF(F206&gt;0,MIN(Inputs!$L$9,F206+G206),0)+MIN(AA206,MAX(F206+G206-(IF(F206&gt;0,MIN(Inputs!$L$9,F206+G206),0)),0))</f>
        <v>0</v>
      </c>
      <c r="I206" s="31" t="n">
        <f aca="false">MAX(F206+G206-H206,0)</f>
        <v>0</v>
      </c>
      <c r="J206" s="30" t="n">
        <f aca="false">M205</f>
        <v>0</v>
      </c>
      <c r="K206" s="30" t="n">
        <f aca="false">J206*Inputs!$K$10/12</f>
        <v>0</v>
      </c>
      <c r="L206" s="30" t="n">
        <f aca="false">IF(J206&gt;0,MIN(Inputs!$L$10,J206+K206),0)+MIN(AB206,MAX(J206+K206-(IF(J206&gt;0,MIN(Inputs!$L$10,J206+K206),0)),0))</f>
        <v>0</v>
      </c>
      <c r="M206" s="31" t="n">
        <f aca="false">MAX(J206+K206-L206,0)</f>
        <v>0</v>
      </c>
      <c r="N206" s="30" t="n">
        <f aca="false">Q205</f>
        <v>0</v>
      </c>
      <c r="O206" s="30" t="n">
        <f aca="false">N206*Inputs!$K$11/12</f>
        <v>0</v>
      </c>
      <c r="P206" s="30" t="n">
        <f aca="false">IF(N206&gt;0,MIN(Inputs!$L$11,N206+O206),0)+MIN(AC206,MAX(N206+O206-(IF(N206&gt;0,MIN(Inputs!$L$11,N206+O206),0)),0))</f>
        <v>0</v>
      </c>
      <c r="Q206" s="31" t="n">
        <f aca="false">MAX(N206+O206-P206,0)</f>
        <v>0</v>
      </c>
      <c r="R206" s="30" t="n">
        <f aca="false">U205</f>
        <v>0</v>
      </c>
      <c r="S206" s="30" t="n">
        <f aca="false">R206*Inputs!$K$12/12</f>
        <v>0</v>
      </c>
      <c r="T206" s="30" t="n">
        <f aca="false">IF(R206&gt;0,MIN(Inputs!$L$12,R206+S206),0)+MIN(AD206,MAX(R206+S206-(IF(R206&gt;0,MIN(Inputs!$L$12,R206+S206),0)),0))</f>
        <v>0</v>
      </c>
      <c r="U206" s="31" t="n">
        <f aca="false">MAX(R206+S206-T206,0)</f>
        <v>0</v>
      </c>
      <c r="V206" s="30" t="n">
        <f aca="false">Y205</f>
        <v>0</v>
      </c>
      <c r="W206" s="30" t="n">
        <f aca="false">V206*Inputs!$K$13/12</f>
        <v>0</v>
      </c>
      <c r="X206" s="30" t="n">
        <f aca="false">IF(V206&gt;0,MIN(Inputs!$L$13,V206+W206),0)+MIN(AE206,MAX(V206+W206-(IF(V206&gt;0,MIN(Inputs!$L$13,V206+W206),0)),0))</f>
        <v>0</v>
      </c>
      <c r="Y206" s="31" t="n">
        <f aca="false">MAX(V206+W206-X206,0)</f>
        <v>0</v>
      </c>
      <c r="Z206" s="32" t="n">
        <f aca="false">Inputs!$B$4+IF(B206=0,Inputs!$L$8,0)+IF(F206=0,Inputs!$L$9,0)+IF(J206=0,Inputs!$L$10,0)+IF(N206=0,Inputs!$L$11,0)+IF(R206=0,Inputs!$L$12,0)+IF(V206=0,Inputs!$L$13,0)</f>
        <v>970</v>
      </c>
      <c r="AA206" s="32" t="n">
        <f aca="false">Z206-MIN(Z206,MAX(B206+C206-(IF(B206&gt;0,MIN(Inputs!$L$8,B206+C206),0)),0))</f>
        <v>970</v>
      </c>
      <c r="AB206" s="32" t="n">
        <f aca="false">AA206-MIN(AA206,MAX(F206+G206-(IF(F206&gt;0,MIN(Inputs!$L$9,F206+G206),0)),0))</f>
        <v>970</v>
      </c>
      <c r="AC206" s="32" t="n">
        <f aca="false">AB206-MIN(AB206,MAX(J206+K206-(IF(J206&gt;0,MIN(Inputs!$L$10,J206+K206),0)),0))</f>
        <v>970</v>
      </c>
      <c r="AD206" s="32" t="n">
        <f aca="false">AC206-MIN(AC206,MAX(N206+O206-(IF(N206&gt;0,MIN(Inputs!$L$11,N206+O206),0)),0))</f>
        <v>970</v>
      </c>
      <c r="AE206" s="32" t="n">
        <f aca="false">AD206-MIN(AD206,MAX(R206+S206-(IF(R206&gt;0,MIN(Inputs!$L$12,R206+S206),0)),0))</f>
        <v>970</v>
      </c>
      <c r="AF206" s="32" t="n">
        <f aca="false">AE206-MIN(AE206,MAX(V206+W206-(IF(V206&gt;0,MIN(Inputs!$L$13,V206+W206),0)),0))</f>
        <v>970</v>
      </c>
      <c r="AG206" s="31" t="n">
        <f aca="false">(B206+C206-E206)+(F206+G206-I206)+(J206+K206-M206)+(N206+O206-Q206)+(R206+S206-U206)+(V206+W206-Y206)</f>
        <v>0</v>
      </c>
      <c r="AH206" s="31" t="n">
        <f aca="false">E206+I206+M206+Q206+U206+Y206</f>
        <v>0</v>
      </c>
      <c r="AI206" s="31" t="n">
        <f aca="false">C206+G206+K206+O206+S206+W206</f>
        <v>0</v>
      </c>
    </row>
    <row r="207" customFormat="false" ht="15" hidden="false" customHeight="false" outlineLevel="0" collapsed="false">
      <c r="A207" s="29" t="n">
        <v>203</v>
      </c>
      <c r="B207" s="30" t="n">
        <f aca="false">E206</f>
        <v>0</v>
      </c>
      <c r="C207" s="30" t="n">
        <f aca="false">B207*Inputs!$K$8/12</f>
        <v>0</v>
      </c>
      <c r="D207" s="30" t="n">
        <f aca="false">IF(B207&gt;0,MIN(Inputs!$L$8,B207+C207),0)+MIN(Z207,MAX(B207+C207-(IF(B207&gt;0,MIN(Inputs!$L$8,B207+C207),0)),0))</f>
        <v>0</v>
      </c>
      <c r="E207" s="31" t="n">
        <f aca="false">MAX(B207+C207-D207,0)</f>
        <v>0</v>
      </c>
      <c r="F207" s="30" t="n">
        <f aca="false">I206</f>
        <v>0</v>
      </c>
      <c r="G207" s="30" t="n">
        <f aca="false">F207*Inputs!$K$9/12</f>
        <v>0</v>
      </c>
      <c r="H207" s="30" t="n">
        <f aca="false">IF(F207&gt;0,MIN(Inputs!$L$9,F207+G207),0)+MIN(AA207,MAX(F207+G207-(IF(F207&gt;0,MIN(Inputs!$L$9,F207+G207),0)),0))</f>
        <v>0</v>
      </c>
      <c r="I207" s="31" t="n">
        <f aca="false">MAX(F207+G207-H207,0)</f>
        <v>0</v>
      </c>
      <c r="J207" s="30" t="n">
        <f aca="false">M206</f>
        <v>0</v>
      </c>
      <c r="K207" s="30" t="n">
        <f aca="false">J207*Inputs!$K$10/12</f>
        <v>0</v>
      </c>
      <c r="L207" s="30" t="n">
        <f aca="false">IF(J207&gt;0,MIN(Inputs!$L$10,J207+K207),0)+MIN(AB207,MAX(J207+K207-(IF(J207&gt;0,MIN(Inputs!$L$10,J207+K207),0)),0))</f>
        <v>0</v>
      </c>
      <c r="M207" s="31" t="n">
        <f aca="false">MAX(J207+K207-L207,0)</f>
        <v>0</v>
      </c>
      <c r="N207" s="30" t="n">
        <f aca="false">Q206</f>
        <v>0</v>
      </c>
      <c r="O207" s="30" t="n">
        <f aca="false">N207*Inputs!$K$11/12</f>
        <v>0</v>
      </c>
      <c r="P207" s="30" t="n">
        <f aca="false">IF(N207&gt;0,MIN(Inputs!$L$11,N207+O207),0)+MIN(AC207,MAX(N207+O207-(IF(N207&gt;0,MIN(Inputs!$L$11,N207+O207),0)),0))</f>
        <v>0</v>
      </c>
      <c r="Q207" s="31" t="n">
        <f aca="false">MAX(N207+O207-P207,0)</f>
        <v>0</v>
      </c>
      <c r="R207" s="30" t="n">
        <f aca="false">U206</f>
        <v>0</v>
      </c>
      <c r="S207" s="30" t="n">
        <f aca="false">R207*Inputs!$K$12/12</f>
        <v>0</v>
      </c>
      <c r="T207" s="30" t="n">
        <f aca="false">IF(R207&gt;0,MIN(Inputs!$L$12,R207+S207),0)+MIN(AD207,MAX(R207+S207-(IF(R207&gt;0,MIN(Inputs!$L$12,R207+S207),0)),0))</f>
        <v>0</v>
      </c>
      <c r="U207" s="31" t="n">
        <f aca="false">MAX(R207+S207-T207,0)</f>
        <v>0</v>
      </c>
      <c r="V207" s="30" t="n">
        <f aca="false">Y206</f>
        <v>0</v>
      </c>
      <c r="W207" s="30" t="n">
        <f aca="false">V207*Inputs!$K$13/12</f>
        <v>0</v>
      </c>
      <c r="X207" s="30" t="n">
        <f aca="false">IF(V207&gt;0,MIN(Inputs!$L$13,V207+W207),0)+MIN(AE207,MAX(V207+W207-(IF(V207&gt;0,MIN(Inputs!$L$13,V207+W207),0)),0))</f>
        <v>0</v>
      </c>
      <c r="Y207" s="31" t="n">
        <f aca="false">MAX(V207+W207-X207,0)</f>
        <v>0</v>
      </c>
      <c r="Z207" s="32" t="n">
        <f aca="false">Inputs!$B$4+IF(B207=0,Inputs!$L$8,0)+IF(F207=0,Inputs!$L$9,0)+IF(J207=0,Inputs!$L$10,0)+IF(N207=0,Inputs!$L$11,0)+IF(R207=0,Inputs!$L$12,0)+IF(V207=0,Inputs!$L$13,0)</f>
        <v>970</v>
      </c>
      <c r="AA207" s="32" t="n">
        <f aca="false">Z207-MIN(Z207,MAX(B207+C207-(IF(B207&gt;0,MIN(Inputs!$L$8,B207+C207),0)),0))</f>
        <v>970</v>
      </c>
      <c r="AB207" s="32" t="n">
        <f aca="false">AA207-MIN(AA207,MAX(F207+G207-(IF(F207&gt;0,MIN(Inputs!$L$9,F207+G207),0)),0))</f>
        <v>970</v>
      </c>
      <c r="AC207" s="32" t="n">
        <f aca="false">AB207-MIN(AB207,MAX(J207+K207-(IF(J207&gt;0,MIN(Inputs!$L$10,J207+K207),0)),0))</f>
        <v>970</v>
      </c>
      <c r="AD207" s="32" t="n">
        <f aca="false">AC207-MIN(AC207,MAX(N207+O207-(IF(N207&gt;0,MIN(Inputs!$L$11,N207+O207),0)),0))</f>
        <v>970</v>
      </c>
      <c r="AE207" s="32" t="n">
        <f aca="false">AD207-MIN(AD207,MAX(R207+S207-(IF(R207&gt;0,MIN(Inputs!$L$12,R207+S207),0)),0))</f>
        <v>970</v>
      </c>
      <c r="AF207" s="32" t="n">
        <f aca="false">AE207-MIN(AE207,MAX(V207+W207-(IF(V207&gt;0,MIN(Inputs!$L$13,V207+W207),0)),0))</f>
        <v>970</v>
      </c>
      <c r="AG207" s="31" t="n">
        <f aca="false">(B207+C207-E207)+(F207+G207-I207)+(J207+K207-M207)+(N207+O207-Q207)+(R207+S207-U207)+(V207+W207-Y207)</f>
        <v>0</v>
      </c>
      <c r="AH207" s="31" t="n">
        <f aca="false">E207+I207+M207+Q207+U207+Y207</f>
        <v>0</v>
      </c>
      <c r="AI207" s="31" t="n">
        <f aca="false">C207+G207+K207+O207+S207+W207</f>
        <v>0</v>
      </c>
    </row>
    <row r="208" customFormat="false" ht="15" hidden="false" customHeight="false" outlineLevel="0" collapsed="false">
      <c r="A208" s="29" t="n">
        <v>204</v>
      </c>
      <c r="B208" s="30" t="n">
        <f aca="false">E207</f>
        <v>0</v>
      </c>
      <c r="C208" s="30" t="n">
        <f aca="false">B208*Inputs!$K$8/12</f>
        <v>0</v>
      </c>
      <c r="D208" s="30" t="n">
        <f aca="false">IF(B208&gt;0,MIN(Inputs!$L$8,B208+C208),0)+MIN(Z208,MAX(B208+C208-(IF(B208&gt;0,MIN(Inputs!$L$8,B208+C208),0)),0))</f>
        <v>0</v>
      </c>
      <c r="E208" s="31" t="n">
        <f aca="false">MAX(B208+C208-D208,0)</f>
        <v>0</v>
      </c>
      <c r="F208" s="30" t="n">
        <f aca="false">I207</f>
        <v>0</v>
      </c>
      <c r="G208" s="30" t="n">
        <f aca="false">F208*Inputs!$K$9/12</f>
        <v>0</v>
      </c>
      <c r="H208" s="30" t="n">
        <f aca="false">IF(F208&gt;0,MIN(Inputs!$L$9,F208+G208),0)+MIN(AA208,MAX(F208+G208-(IF(F208&gt;0,MIN(Inputs!$L$9,F208+G208),0)),0))</f>
        <v>0</v>
      </c>
      <c r="I208" s="31" t="n">
        <f aca="false">MAX(F208+G208-H208,0)</f>
        <v>0</v>
      </c>
      <c r="J208" s="30" t="n">
        <f aca="false">M207</f>
        <v>0</v>
      </c>
      <c r="K208" s="30" t="n">
        <f aca="false">J208*Inputs!$K$10/12</f>
        <v>0</v>
      </c>
      <c r="L208" s="30" t="n">
        <f aca="false">IF(J208&gt;0,MIN(Inputs!$L$10,J208+K208),0)+MIN(AB208,MAX(J208+K208-(IF(J208&gt;0,MIN(Inputs!$L$10,J208+K208),0)),0))</f>
        <v>0</v>
      </c>
      <c r="M208" s="31" t="n">
        <f aca="false">MAX(J208+K208-L208,0)</f>
        <v>0</v>
      </c>
      <c r="N208" s="30" t="n">
        <f aca="false">Q207</f>
        <v>0</v>
      </c>
      <c r="O208" s="30" t="n">
        <f aca="false">N208*Inputs!$K$11/12</f>
        <v>0</v>
      </c>
      <c r="P208" s="30" t="n">
        <f aca="false">IF(N208&gt;0,MIN(Inputs!$L$11,N208+O208),0)+MIN(AC208,MAX(N208+O208-(IF(N208&gt;0,MIN(Inputs!$L$11,N208+O208),0)),0))</f>
        <v>0</v>
      </c>
      <c r="Q208" s="31" t="n">
        <f aca="false">MAX(N208+O208-P208,0)</f>
        <v>0</v>
      </c>
      <c r="R208" s="30" t="n">
        <f aca="false">U207</f>
        <v>0</v>
      </c>
      <c r="S208" s="30" t="n">
        <f aca="false">R208*Inputs!$K$12/12</f>
        <v>0</v>
      </c>
      <c r="T208" s="30" t="n">
        <f aca="false">IF(R208&gt;0,MIN(Inputs!$L$12,R208+S208),0)+MIN(AD208,MAX(R208+S208-(IF(R208&gt;0,MIN(Inputs!$L$12,R208+S208),0)),0))</f>
        <v>0</v>
      </c>
      <c r="U208" s="31" t="n">
        <f aca="false">MAX(R208+S208-T208,0)</f>
        <v>0</v>
      </c>
      <c r="V208" s="30" t="n">
        <f aca="false">Y207</f>
        <v>0</v>
      </c>
      <c r="W208" s="30" t="n">
        <f aca="false">V208*Inputs!$K$13/12</f>
        <v>0</v>
      </c>
      <c r="X208" s="30" t="n">
        <f aca="false">IF(V208&gt;0,MIN(Inputs!$L$13,V208+W208),0)+MIN(AE208,MAX(V208+W208-(IF(V208&gt;0,MIN(Inputs!$L$13,V208+W208),0)),0))</f>
        <v>0</v>
      </c>
      <c r="Y208" s="31" t="n">
        <f aca="false">MAX(V208+W208-X208,0)</f>
        <v>0</v>
      </c>
      <c r="Z208" s="32" t="n">
        <f aca="false">Inputs!$B$4+IF(B208=0,Inputs!$L$8,0)+IF(F208=0,Inputs!$L$9,0)+IF(J208=0,Inputs!$L$10,0)+IF(N208=0,Inputs!$L$11,0)+IF(R208=0,Inputs!$L$12,0)+IF(V208=0,Inputs!$L$13,0)</f>
        <v>970</v>
      </c>
      <c r="AA208" s="32" t="n">
        <f aca="false">Z208-MIN(Z208,MAX(B208+C208-(IF(B208&gt;0,MIN(Inputs!$L$8,B208+C208),0)),0))</f>
        <v>970</v>
      </c>
      <c r="AB208" s="32" t="n">
        <f aca="false">AA208-MIN(AA208,MAX(F208+G208-(IF(F208&gt;0,MIN(Inputs!$L$9,F208+G208),0)),0))</f>
        <v>970</v>
      </c>
      <c r="AC208" s="32" t="n">
        <f aca="false">AB208-MIN(AB208,MAX(J208+K208-(IF(J208&gt;0,MIN(Inputs!$L$10,J208+K208),0)),0))</f>
        <v>970</v>
      </c>
      <c r="AD208" s="32" t="n">
        <f aca="false">AC208-MIN(AC208,MAX(N208+O208-(IF(N208&gt;0,MIN(Inputs!$L$11,N208+O208),0)),0))</f>
        <v>970</v>
      </c>
      <c r="AE208" s="32" t="n">
        <f aca="false">AD208-MIN(AD208,MAX(R208+S208-(IF(R208&gt;0,MIN(Inputs!$L$12,R208+S208),0)),0))</f>
        <v>970</v>
      </c>
      <c r="AF208" s="32" t="n">
        <f aca="false">AE208-MIN(AE208,MAX(V208+W208-(IF(V208&gt;0,MIN(Inputs!$L$13,V208+W208),0)),0))</f>
        <v>970</v>
      </c>
      <c r="AG208" s="31" t="n">
        <f aca="false">(B208+C208-E208)+(F208+G208-I208)+(J208+K208-M208)+(N208+O208-Q208)+(R208+S208-U208)+(V208+W208-Y208)</f>
        <v>0</v>
      </c>
      <c r="AH208" s="31" t="n">
        <f aca="false">E208+I208+M208+Q208+U208+Y208</f>
        <v>0</v>
      </c>
      <c r="AI208" s="31" t="n">
        <f aca="false">C208+G208+K208+O208+S208+W208</f>
        <v>0</v>
      </c>
    </row>
    <row r="209" customFormat="false" ht="15" hidden="false" customHeight="false" outlineLevel="0" collapsed="false">
      <c r="A209" s="29" t="n">
        <v>205</v>
      </c>
      <c r="B209" s="30" t="n">
        <f aca="false">E208</f>
        <v>0</v>
      </c>
      <c r="C209" s="30" t="n">
        <f aca="false">B209*Inputs!$K$8/12</f>
        <v>0</v>
      </c>
      <c r="D209" s="30" t="n">
        <f aca="false">IF(B209&gt;0,MIN(Inputs!$L$8,B209+C209),0)+MIN(Z209,MAX(B209+C209-(IF(B209&gt;0,MIN(Inputs!$L$8,B209+C209),0)),0))</f>
        <v>0</v>
      </c>
      <c r="E209" s="31" t="n">
        <f aca="false">MAX(B209+C209-D209,0)</f>
        <v>0</v>
      </c>
      <c r="F209" s="30" t="n">
        <f aca="false">I208</f>
        <v>0</v>
      </c>
      <c r="G209" s="30" t="n">
        <f aca="false">F209*Inputs!$K$9/12</f>
        <v>0</v>
      </c>
      <c r="H209" s="30" t="n">
        <f aca="false">IF(F209&gt;0,MIN(Inputs!$L$9,F209+G209),0)+MIN(AA209,MAX(F209+G209-(IF(F209&gt;0,MIN(Inputs!$L$9,F209+G209),0)),0))</f>
        <v>0</v>
      </c>
      <c r="I209" s="31" t="n">
        <f aca="false">MAX(F209+G209-H209,0)</f>
        <v>0</v>
      </c>
      <c r="J209" s="30" t="n">
        <f aca="false">M208</f>
        <v>0</v>
      </c>
      <c r="K209" s="30" t="n">
        <f aca="false">J209*Inputs!$K$10/12</f>
        <v>0</v>
      </c>
      <c r="L209" s="30" t="n">
        <f aca="false">IF(J209&gt;0,MIN(Inputs!$L$10,J209+K209),0)+MIN(AB209,MAX(J209+K209-(IF(J209&gt;0,MIN(Inputs!$L$10,J209+K209),0)),0))</f>
        <v>0</v>
      </c>
      <c r="M209" s="31" t="n">
        <f aca="false">MAX(J209+K209-L209,0)</f>
        <v>0</v>
      </c>
      <c r="N209" s="30" t="n">
        <f aca="false">Q208</f>
        <v>0</v>
      </c>
      <c r="O209" s="30" t="n">
        <f aca="false">N209*Inputs!$K$11/12</f>
        <v>0</v>
      </c>
      <c r="P209" s="30" t="n">
        <f aca="false">IF(N209&gt;0,MIN(Inputs!$L$11,N209+O209),0)+MIN(AC209,MAX(N209+O209-(IF(N209&gt;0,MIN(Inputs!$L$11,N209+O209),0)),0))</f>
        <v>0</v>
      </c>
      <c r="Q209" s="31" t="n">
        <f aca="false">MAX(N209+O209-P209,0)</f>
        <v>0</v>
      </c>
      <c r="R209" s="30" t="n">
        <f aca="false">U208</f>
        <v>0</v>
      </c>
      <c r="S209" s="30" t="n">
        <f aca="false">R209*Inputs!$K$12/12</f>
        <v>0</v>
      </c>
      <c r="T209" s="30" t="n">
        <f aca="false">IF(R209&gt;0,MIN(Inputs!$L$12,R209+S209),0)+MIN(AD209,MAX(R209+S209-(IF(R209&gt;0,MIN(Inputs!$L$12,R209+S209),0)),0))</f>
        <v>0</v>
      </c>
      <c r="U209" s="31" t="n">
        <f aca="false">MAX(R209+S209-T209,0)</f>
        <v>0</v>
      </c>
      <c r="V209" s="30" t="n">
        <f aca="false">Y208</f>
        <v>0</v>
      </c>
      <c r="W209" s="30" t="n">
        <f aca="false">V209*Inputs!$K$13/12</f>
        <v>0</v>
      </c>
      <c r="X209" s="30" t="n">
        <f aca="false">IF(V209&gt;0,MIN(Inputs!$L$13,V209+W209),0)+MIN(AE209,MAX(V209+W209-(IF(V209&gt;0,MIN(Inputs!$L$13,V209+W209),0)),0))</f>
        <v>0</v>
      </c>
      <c r="Y209" s="31" t="n">
        <f aca="false">MAX(V209+W209-X209,0)</f>
        <v>0</v>
      </c>
      <c r="Z209" s="32" t="n">
        <f aca="false">Inputs!$B$4+IF(B209=0,Inputs!$L$8,0)+IF(F209=0,Inputs!$L$9,0)+IF(J209=0,Inputs!$L$10,0)+IF(N209=0,Inputs!$L$11,0)+IF(R209=0,Inputs!$L$12,0)+IF(V209=0,Inputs!$L$13,0)</f>
        <v>970</v>
      </c>
      <c r="AA209" s="32" t="n">
        <f aca="false">Z209-MIN(Z209,MAX(B209+C209-(IF(B209&gt;0,MIN(Inputs!$L$8,B209+C209),0)),0))</f>
        <v>970</v>
      </c>
      <c r="AB209" s="32" t="n">
        <f aca="false">AA209-MIN(AA209,MAX(F209+G209-(IF(F209&gt;0,MIN(Inputs!$L$9,F209+G209),0)),0))</f>
        <v>970</v>
      </c>
      <c r="AC209" s="32" t="n">
        <f aca="false">AB209-MIN(AB209,MAX(J209+K209-(IF(J209&gt;0,MIN(Inputs!$L$10,J209+K209),0)),0))</f>
        <v>970</v>
      </c>
      <c r="AD209" s="32" t="n">
        <f aca="false">AC209-MIN(AC209,MAX(N209+O209-(IF(N209&gt;0,MIN(Inputs!$L$11,N209+O209),0)),0))</f>
        <v>970</v>
      </c>
      <c r="AE209" s="32" t="n">
        <f aca="false">AD209-MIN(AD209,MAX(R209+S209-(IF(R209&gt;0,MIN(Inputs!$L$12,R209+S209),0)),0))</f>
        <v>970</v>
      </c>
      <c r="AF209" s="32" t="n">
        <f aca="false">AE209-MIN(AE209,MAX(V209+W209-(IF(V209&gt;0,MIN(Inputs!$L$13,V209+W209),0)),0))</f>
        <v>970</v>
      </c>
      <c r="AG209" s="31" t="n">
        <f aca="false">(B209+C209-E209)+(F209+G209-I209)+(J209+K209-M209)+(N209+O209-Q209)+(R209+S209-U209)+(V209+W209-Y209)</f>
        <v>0</v>
      </c>
      <c r="AH209" s="31" t="n">
        <f aca="false">E209+I209+M209+Q209+U209+Y209</f>
        <v>0</v>
      </c>
      <c r="AI209" s="31" t="n">
        <f aca="false">C209+G209+K209+O209+S209+W209</f>
        <v>0</v>
      </c>
    </row>
    <row r="210" customFormat="false" ht="15" hidden="false" customHeight="false" outlineLevel="0" collapsed="false">
      <c r="A210" s="29" t="n">
        <v>206</v>
      </c>
      <c r="B210" s="30" t="n">
        <f aca="false">E209</f>
        <v>0</v>
      </c>
      <c r="C210" s="30" t="n">
        <f aca="false">B210*Inputs!$K$8/12</f>
        <v>0</v>
      </c>
      <c r="D210" s="30" t="n">
        <f aca="false">IF(B210&gt;0,MIN(Inputs!$L$8,B210+C210),0)+MIN(Z210,MAX(B210+C210-(IF(B210&gt;0,MIN(Inputs!$L$8,B210+C210),0)),0))</f>
        <v>0</v>
      </c>
      <c r="E210" s="31" t="n">
        <f aca="false">MAX(B210+C210-D210,0)</f>
        <v>0</v>
      </c>
      <c r="F210" s="30" t="n">
        <f aca="false">I209</f>
        <v>0</v>
      </c>
      <c r="G210" s="30" t="n">
        <f aca="false">F210*Inputs!$K$9/12</f>
        <v>0</v>
      </c>
      <c r="H210" s="30" t="n">
        <f aca="false">IF(F210&gt;0,MIN(Inputs!$L$9,F210+G210),0)+MIN(AA210,MAX(F210+G210-(IF(F210&gt;0,MIN(Inputs!$L$9,F210+G210),0)),0))</f>
        <v>0</v>
      </c>
      <c r="I210" s="31" t="n">
        <f aca="false">MAX(F210+G210-H210,0)</f>
        <v>0</v>
      </c>
      <c r="J210" s="30" t="n">
        <f aca="false">M209</f>
        <v>0</v>
      </c>
      <c r="K210" s="30" t="n">
        <f aca="false">J210*Inputs!$K$10/12</f>
        <v>0</v>
      </c>
      <c r="L210" s="30" t="n">
        <f aca="false">IF(J210&gt;0,MIN(Inputs!$L$10,J210+K210),0)+MIN(AB210,MAX(J210+K210-(IF(J210&gt;0,MIN(Inputs!$L$10,J210+K210),0)),0))</f>
        <v>0</v>
      </c>
      <c r="M210" s="31" t="n">
        <f aca="false">MAX(J210+K210-L210,0)</f>
        <v>0</v>
      </c>
      <c r="N210" s="30" t="n">
        <f aca="false">Q209</f>
        <v>0</v>
      </c>
      <c r="O210" s="30" t="n">
        <f aca="false">N210*Inputs!$K$11/12</f>
        <v>0</v>
      </c>
      <c r="P210" s="30" t="n">
        <f aca="false">IF(N210&gt;0,MIN(Inputs!$L$11,N210+O210),0)+MIN(AC210,MAX(N210+O210-(IF(N210&gt;0,MIN(Inputs!$L$11,N210+O210),0)),0))</f>
        <v>0</v>
      </c>
      <c r="Q210" s="31" t="n">
        <f aca="false">MAX(N210+O210-P210,0)</f>
        <v>0</v>
      </c>
      <c r="R210" s="30" t="n">
        <f aca="false">U209</f>
        <v>0</v>
      </c>
      <c r="S210" s="30" t="n">
        <f aca="false">R210*Inputs!$K$12/12</f>
        <v>0</v>
      </c>
      <c r="T210" s="30" t="n">
        <f aca="false">IF(R210&gt;0,MIN(Inputs!$L$12,R210+S210),0)+MIN(AD210,MAX(R210+S210-(IF(R210&gt;0,MIN(Inputs!$L$12,R210+S210),0)),0))</f>
        <v>0</v>
      </c>
      <c r="U210" s="31" t="n">
        <f aca="false">MAX(R210+S210-T210,0)</f>
        <v>0</v>
      </c>
      <c r="V210" s="30" t="n">
        <f aca="false">Y209</f>
        <v>0</v>
      </c>
      <c r="W210" s="30" t="n">
        <f aca="false">V210*Inputs!$K$13/12</f>
        <v>0</v>
      </c>
      <c r="X210" s="30" t="n">
        <f aca="false">IF(V210&gt;0,MIN(Inputs!$L$13,V210+W210),0)+MIN(AE210,MAX(V210+W210-(IF(V210&gt;0,MIN(Inputs!$L$13,V210+W210),0)),0))</f>
        <v>0</v>
      </c>
      <c r="Y210" s="31" t="n">
        <f aca="false">MAX(V210+W210-X210,0)</f>
        <v>0</v>
      </c>
      <c r="Z210" s="32" t="n">
        <f aca="false">Inputs!$B$4+IF(B210=0,Inputs!$L$8,0)+IF(F210=0,Inputs!$L$9,0)+IF(J210=0,Inputs!$L$10,0)+IF(N210=0,Inputs!$L$11,0)+IF(R210=0,Inputs!$L$12,0)+IF(V210=0,Inputs!$L$13,0)</f>
        <v>970</v>
      </c>
      <c r="AA210" s="32" t="n">
        <f aca="false">Z210-MIN(Z210,MAX(B210+C210-(IF(B210&gt;0,MIN(Inputs!$L$8,B210+C210),0)),0))</f>
        <v>970</v>
      </c>
      <c r="AB210" s="32" t="n">
        <f aca="false">AA210-MIN(AA210,MAX(F210+G210-(IF(F210&gt;0,MIN(Inputs!$L$9,F210+G210),0)),0))</f>
        <v>970</v>
      </c>
      <c r="AC210" s="32" t="n">
        <f aca="false">AB210-MIN(AB210,MAX(J210+K210-(IF(J210&gt;0,MIN(Inputs!$L$10,J210+K210),0)),0))</f>
        <v>970</v>
      </c>
      <c r="AD210" s="32" t="n">
        <f aca="false">AC210-MIN(AC210,MAX(N210+O210-(IF(N210&gt;0,MIN(Inputs!$L$11,N210+O210),0)),0))</f>
        <v>970</v>
      </c>
      <c r="AE210" s="32" t="n">
        <f aca="false">AD210-MIN(AD210,MAX(R210+S210-(IF(R210&gt;0,MIN(Inputs!$L$12,R210+S210),0)),0))</f>
        <v>970</v>
      </c>
      <c r="AF210" s="32" t="n">
        <f aca="false">AE210-MIN(AE210,MAX(V210+W210-(IF(V210&gt;0,MIN(Inputs!$L$13,V210+W210),0)),0))</f>
        <v>970</v>
      </c>
      <c r="AG210" s="31" t="n">
        <f aca="false">(B210+C210-E210)+(F210+G210-I210)+(J210+K210-M210)+(N210+O210-Q210)+(R210+S210-U210)+(V210+W210-Y210)</f>
        <v>0</v>
      </c>
      <c r="AH210" s="31" t="n">
        <f aca="false">E210+I210+M210+Q210+U210+Y210</f>
        <v>0</v>
      </c>
      <c r="AI210" s="31" t="n">
        <f aca="false">C210+G210+K210+O210+S210+W210</f>
        <v>0</v>
      </c>
    </row>
    <row r="211" customFormat="false" ht="15" hidden="false" customHeight="false" outlineLevel="0" collapsed="false">
      <c r="A211" s="29" t="n">
        <v>207</v>
      </c>
      <c r="B211" s="30" t="n">
        <f aca="false">E210</f>
        <v>0</v>
      </c>
      <c r="C211" s="30" t="n">
        <f aca="false">B211*Inputs!$K$8/12</f>
        <v>0</v>
      </c>
      <c r="D211" s="30" t="n">
        <f aca="false">IF(B211&gt;0,MIN(Inputs!$L$8,B211+C211),0)+MIN(Z211,MAX(B211+C211-(IF(B211&gt;0,MIN(Inputs!$L$8,B211+C211),0)),0))</f>
        <v>0</v>
      </c>
      <c r="E211" s="31" t="n">
        <f aca="false">MAX(B211+C211-D211,0)</f>
        <v>0</v>
      </c>
      <c r="F211" s="30" t="n">
        <f aca="false">I210</f>
        <v>0</v>
      </c>
      <c r="G211" s="30" t="n">
        <f aca="false">F211*Inputs!$K$9/12</f>
        <v>0</v>
      </c>
      <c r="H211" s="30" t="n">
        <f aca="false">IF(F211&gt;0,MIN(Inputs!$L$9,F211+G211),0)+MIN(AA211,MAX(F211+G211-(IF(F211&gt;0,MIN(Inputs!$L$9,F211+G211),0)),0))</f>
        <v>0</v>
      </c>
      <c r="I211" s="31" t="n">
        <f aca="false">MAX(F211+G211-H211,0)</f>
        <v>0</v>
      </c>
      <c r="J211" s="30" t="n">
        <f aca="false">M210</f>
        <v>0</v>
      </c>
      <c r="K211" s="30" t="n">
        <f aca="false">J211*Inputs!$K$10/12</f>
        <v>0</v>
      </c>
      <c r="L211" s="30" t="n">
        <f aca="false">IF(J211&gt;0,MIN(Inputs!$L$10,J211+K211),0)+MIN(AB211,MAX(J211+K211-(IF(J211&gt;0,MIN(Inputs!$L$10,J211+K211),0)),0))</f>
        <v>0</v>
      </c>
      <c r="M211" s="31" t="n">
        <f aca="false">MAX(J211+K211-L211,0)</f>
        <v>0</v>
      </c>
      <c r="N211" s="30" t="n">
        <f aca="false">Q210</f>
        <v>0</v>
      </c>
      <c r="O211" s="30" t="n">
        <f aca="false">N211*Inputs!$K$11/12</f>
        <v>0</v>
      </c>
      <c r="P211" s="30" t="n">
        <f aca="false">IF(N211&gt;0,MIN(Inputs!$L$11,N211+O211),0)+MIN(AC211,MAX(N211+O211-(IF(N211&gt;0,MIN(Inputs!$L$11,N211+O211),0)),0))</f>
        <v>0</v>
      </c>
      <c r="Q211" s="31" t="n">
        <f aca="false">MAX(N211+O211-P211,0)</f>
        <v>0</v>
      </c>
      <c r="R211" s="30" t="n">
        <f aca="false">U210</f>
        <v>0</v>
      </c>
      <c r="S211" s="30" t="n">
        <f aca="false">R211*Inputs!$K$12/12</f>
        <v>0</v>
      </c>
      <c r="T211" s="30" t="n">
        <f aca="false">IF(R211&gt;0,MIN(Inputs!$L$12,R211+S211),0)+MIN(AD211,MAX(R211+S211-(IF(R211&gt;0,MIN(Inputs!$L$12,R211+S211),0)),0))</f>
        <v>0</v>
      </c>
      <c r="U211" s="31" t="n">
        <f aca="false">MAX(R211+S211-T211,0)</f>
        <v>0</v>
      </c>
      <c r="V211" s="30" t="n">
        <f aca="false">Y210</f>
        <v>0</v>
      </c>
      <c r="W211" s="30" t="n">
        <f aca="false">V211*Inputs!$K$13/12</f>
        <v>0</v>
      </c>
      <c r="X211" s="30" t="n">
        <f aca="false">IF(V211&gt;0,MIN(Inputs!$L$13,V211+W211),0)+MIN(AE211,MAX(V211+W211-(IF(V211&gt;0,MIN(Inputs!$L$13,V211+W211),0)),0))</f>
        <v>0</v>
      </c>
      <c r="Y211" s="31" t="n">
        <f aca="false">MAX(V211+W211-X211,0)</f>
        <v>0</v>
      </c>
      <c r="Z211" s="32" t="n">
        <f aca="false">Inputs!$B$4+IF(B211=0,Inputs!$L$8,0)+IF(F211=0,Inputs!$L$9,0)+IF(J211=0,Inputs!$L$10,0)+IF(N211=0,Inputs!$L$11,0)+IF(R211=0,Inputs!$L$12,0)+IF(V211=0,Inputs!$L$13,0)</f>
        <v>970</v>
      </c>
      <c r="AA211" s="32" t="n">
        <f aca="false">Z211-MIN(Z211,MAX(B211+C211-(IF(B211&gt;0,MIN(Inputs!$L$8,B211+C211),0)),0))</f>
        <v>970</v>
      </c>
      <c r="AB211" s="32" t="n">
        <f aca="false">AA211-MIN(AA211,MAX(F211+G211-(IF(F211&gt;0,MIN(Inputs!$L$9,F211+G211),0)),0))</f>
        <v>970</v>
      </c>
      <c r="AC211" s="32" t="n">
        <f aca="false">AB211-MIN(AB211,MAX(J211+K211-(IF(J211&gt;0,MIN(Inputs!$L$10,J211+K211),0)),0))</f>
        <v>970</v>
      </c>
      <c r="AD211" s="32" t="n">
        <f aca="false">AC211-MIN(AC211,MAX(N211+O211-(IF(N211&gt;0,MIN(Inputs!$L$11,N211+O211),0)),0))</f>
        <v>970</v>
      </c>
      <c r="AE211" s="32" t="n">
        <f aca="false">AD211-MIN(AD211,MAX(R211+S211-(IF(R211&gt;0,MIN(Inputs!$L$12,R211+S211),0)),0))</f>
        <v>970</v>
      </c>
      <c r="AF211" s="32" t="n">
        <f aca="false">AE211-MIN(AE211,MAX(V211+W211-(IF(V211&gt;0,MIN(Inputs!$L$13,V211+W211),0)),0))</f>
        <v>970</v>
      </c>
      <c r="AG211" s="31" t="n">
        <f aca="false">(B211+C211-E211)+(F211+G211-I211)+(J211+K211-M211)+(N211+O211-Q211)+(R211+S211-U211)+(V211+W211-Y211)</f>
        <v>0</v>
      </c>
      <c r="AH211" s="31" t="n">
        <f aca="false">E211+I211+M211+Q211+U211+Y211</f>
        <v>0</v>
      </c>
      <c r="AI211" s="31" t="n">
        <f aca="false">C211+G211+K211+O211+S211+W211</f>
        <v>0</v>
      </c>
    </row>
    <row r="212" customFormat="false" ht="15" hidden="false" customHeight="false" outlineLevel="0" collapsed="false">
      <c r="A212" s="29" t="n">
        <v>208</v>
      </c>
      <c r="B212" s="30" t="n">
        <f aca="false">E211</f>
        <v>0</v>
      </c>
      <c r="C212" s="30" t="n">
        <f aca="false">B212*Inputs!$K$8/12</f>
        <v>0</v>
      </c>
      <c r="D212" s="30" t="n">
        <f aca="false">IF(B212&gt;0,MIN(Inputs!$L$8,B212+C212),0)+MIN(Z212,MAX(B212+C212-(IF(B212&gt;0,MIN(Inputs!$L$8,B212+C212),0)),0))</f>
        <v>0</v>
      </c>
      <c r="E212" s="31" t="n">
        <f aca="false">MAX(B212+C212-D212,0)</f>
        <v>0</v>
      </c>
      <c r="F212" s="30" t="n">
        <f aca="false">I211</f>
        <v>0</v>
      </c>
      <c r="G212" s="30" t="n">
        <f aca="false">F212*Inputs!$K$9/12</f>
        <v>0</v>
      </c>
      <c r="H212" s="30" t="n">
        <f aca="false">IF(F212&gt;0,MIN(Inputs!$L$9,F212+G212),0)+MIN(AA212,MAX(F212+G212-(IF(F212&gt;0,MIN(Inputs!$L$9,F212+G212),0)),0))</f>
        <v>0</v>
      </c>
      <c r="I212" s="31" t="n">
        <f aca="false">MAX(F212+G212-H212,0)</f>
        <v>0</v>
      </c>
      <c r="J212" s="30" t="n">
        <f aca="false">M211</f>
        <v>0</v>
      </c>
      <c r="K212" s="30" t="n">
        <f aca="false">J212*Inputs!$K$10/12</f>
        <v>0</v>
      </c>
      <c r="L212" s="30" t="n">
        <f aca="false">IF(J212&gt;0,MIN(Inputs!$L$10,J212+K212),0)+MIN(AB212,MAX(J212+K212-(IF(J212&gt;0,MIN(Inputs!$L$10,J212+K212),0)),0))</f>
        <v>0</v>
      </c>
      <c r="M212" s="31" t="n">
        <f aca="false">MAX(J212+K212-L212,0)</f>
        <v>0</v>
      </c>
      <c r="N212" s="30" t="n">
        <f aca="false">Q211</f>
        <v>0</v>
      </c>
      <c r="O212" s="30" t="n">
        <f aca="false">N212*Inputs!$K$11/12</f>
        <v>0</v>
      </c>
      <c r="P212" s="30" t="n">
        <f aca="false">IF(N212&gt;0,MIN(Inputs!$L$11,N212+O212),0)+MIN(AC212,MAX(N212+O212-(IF(N212&gt;0,MIN(Inputs!$L$11,N212+O212),0)),0))</f>
        <v>0</v>
      </c>
      <c r="Q212" s="31" t="n">
        <f aca="false">MAX(N212+O212-P212,0)</f>
        <v>0</v>
      </c>
      <c r="R212" s="30" t="n">
        <f aca="false">U211</f>
        <v>0</v>
      </c>
      <c r="S212" s="30" t="n">
        <f aca="false">R212*Inputs!$K$12/12</f>
        <v>0</v>
      </c>
      <c r="T212" s="30" t="n">
        <f aca="false">IF(R212&gt;0,MIN(Inputs!$L$12,R212+S212),0)+MIN(AD212,MAX(R212+S212-(IF(R212&gt;0,MIN(Inputs!$L$12,R212+S212),0)),0))</f>
        <v>0</v>
      </c>
      <c r="U212" s="31" t="n">
        <f aca="false">MAX(R212+S212-T212,0)</f>
        <v>0</v>
      </c>
      <c r="V212" s="30" t="n">
        <f aca="false">Y211</f>
        <v>0</v>
      </c>
      <c r="W212" s="30" t="n">
        <f aca="false">V212*Inputs!$K$13/12</f>
        <v>0</v>
      </c>
      <c r="X212" s="30" t="n">
        <f aca="false">IF(V212&gt;0,MIN(Inputs!$L$13,V212+W212),0)+MIN(AE212,MAX(V212+W212-(IF(V212&gt;0,MIN(Inputs!$L$13,V212+W212),0)),0))</f>
        <v>0</v>
      </c>
      <c r="Y212" s="31" t="n">
        <f aca="false">MAX(V212+W212-X212,0)</f>
        <v>0</v>
      </c>
      <c r="Z212" s="32" t="n">
        <f aca="false">Inputs!$B$4+IF(B212=0,Inputs!$L$8,0)+IF(F212=0,Inputs!$L$9,0)+IF(J212=0,Inputs!$L$10,0)+IF(N212=0,Inputs!$L$11,0)+IF(R212=0,Inputs!$L$12,0)+IF(V212=0,Inputs!$L$13,0)</f>
        <v>970</v>
      </c>
      <c r="AA212" s="32" t="n">
        <f aca="false">Z212-MIN(Z212,MAX(B212+C212-(IF(B212&gt;0,MIN(Inputs!$L$8,B212+C212),0)),0))</f>
        <v>970</v>
      </c>
      <c r="AB212" s="32" t="n">
        <f aca="false">AA212-MIN(AA212,MAX(F212+G212-(IF(F212&gt;0,MIN(Inputs!$L$9,F212+G212),0)),0))</f>
        <v>970</v>
      </c>
      <c r="AC212" s="32" t="n">
        <f aca="false">AB212-MIN(AB212,MAX(J212+K212-(IF(J212&gt;0,MIN(Inputs!$L$10,J212+K212),0)),0))</f>
        <v>970</v>
      </c>
      <c r="AD212" s="32" t="n">
        <f aca="false">AC212-MIN(AC212,MAX(N212+O212-(IF(N212&gt;0,MIN(Inputs!$L$11,N212+O212),0)),0))</f>
        <v>970</v>
      </c>
      <c r="AE212" s="32" t="n">
        <f aca="false">AD212-MIN(AD212,MAX(R212+S212-(IF(R212&gt;0,MIN(Inputs!$L$12,R212+S212),0)),0))</f>
        <v>970</v>
      </c>
      <c r="AF212" s="32" t="n">
        <f aca="false">AE212-MIN(AE212,MAX(V212+W212-(IF(V212&gt;0,MIN(Inputs!$L$13,V212+W212),0)),0))</f>
        <v>970</v>
      </c>
      <c r="AG212" s="31" t="n">
        <f aca="false">(B212+C212-E212)+(F212+G212-I212)+(J212+K212-M212)+(N212+O212-Q212)+(R212+S212-U212)+(V212+W212-Y212)</f>
        <v>0</v>
      </c>
      <c r="AH212" s="31" t="n">
        <f aca="false">E212+I212+M212+Q212+U212+Y212</f>
        <v>0</v>
      </c>
      <c r="AI212" s="31" t="n">
        <f aca="false">C212+G212+K212+O212+S212+W212</f>
        <v>0</v>
      </c>
    </row>
    <row r="213" customFormat="false" ht="15" hidden="false" customHeight="false" outlineLevel="0" collapsed="false">
      <c r="A213" s="29" t="n">
        <v>209</v>
      </c>
      <c r="B213" s="30" t="n">
        <f aca="false">E212</f>
        <v>0</v>
      </c>
      <c r="C213" s="30" t="n">
        <f aca="false">B213*Inputs!$K$8/12</f>
        <v>0</v>
      </c>
      <c r="D213" s="30" t="n">
        <f aca="false">IF(B213&gt;0,MIN(Inputs!$L$8,B213+C213),0)+MIN(Z213,MAX(B213+C213-(IF(B213&gt;0,MIN(Inputs!$L$8,B213+C213),0)),0))</f>
        <v>0</v>
      </c>
      <c r="E213" s="31" t="n">
        <f aca="false">MAX(B213+C213-D213,0)</f>
        <v>0</v>
      </c>
      <c r="F213" s="30" t="n">
        <f aca="false">I212</f>
        <v>0</v>
      </c>
      <c r="G213" s="30" t="n">
        <f aca="false">F213*Inputs!$K$9/12</f>
        <v>0</v>
      </c>
      <c r="H213" s="30" t="n">
        <f aca="false">IF(F213&gt;0,MIN(Inputs!$L$9,F213+G213),0)+MIN(AA213,MAX(F213+G213-(IF(F213&gt;0,MIN(Inputs!$L$9,F213+G213),0)),0))</f>
        <v>0</v>
      </c>
      <c r="I213" s="31" t="n">
        <f aca="false">MAX(F213+G213-H213,0)</f>
        <v>0</v>
      </c>
      <c r="J213" s="30" t="n">
        <f aca="false">M212</f>
        <v>0</v>
      </c>
      <c r="K213" s="30" t="n">
        <f aca="false">J213*Inputs!$K$10/12</f>
        <v>0</v>
      </c>
      <c r="L213" s="30" t="n">
        <f aca="false">IF(J213&gt;0,MIN(Inputs!$L$10,J213+K213),0)+MIN(AB213,MAX(J213+K213-(IF(J213&gt;0,MIN(Inputs!$L$10,J213+K213),0)),0))</f>
        <v>0</v>
      </c>
      <c r="M213" s="31" t="n">
        <f aca="false">MAX(J213+K213-L213,0)</f>
        <v>0</v>
      </c>
      <c r="N213" s="30" t="n">
        <f aca="false">Q212</f>
        <v>0</v>
      </c>
      <c r="O213" s="30" t="n">
        <f aca="false">N213*Inputs!$K$11/12</f>
        <v>0</v>
      </c>
      <c r="P213" s="30" t="n">
        <f aca="false">IF(N213&gt;0,MIN(Inputs!$L$11,N213+O213),0)+MIN(AC213,MAX(N213+O213-(IF(N213&gt;0,MIN(Inputs!$L$11,N213+O213),0)),0))</f>
        <v>0</v>
      </c>
      <c r="Q213" s="31" t="n">
        <f aca="false">MAX(N213+O213-P213,0)</f>
        <v>0</v>
      </c>
      <c r="R213" s="30" t="n">
        <f aca="false">U212</f>
        <v>0</v>
      </c>
      <c r="S213" s="30" t="n">
        <f aca="false">R213*Inputs!$K$12/12</f>
        <v>0</v>
      </c>
      <c r="T213" s="30" t="n">
        <f aca="false">IF(R213&gt;0,MIN(Inputs!$L$12,R213+S213),0)+MIN(AD213,MAX(R213+S213-(IF(R213&gt;0,MIN(Inputs!$L$12,R213+S213),0)),0))</f>
        <v>0</v>
      </c>
      <c r="U213" s="31" t="n">
        <f aca="false">MAX(R213+S213-T213,0)</f>
        <v>0</v>
      </c>
      <c r="V213" s="30" t="n">
        <f aca="false">Y212</f>
        <v>0</v>
      </c>
      <c r="W213" s="30" t="n">
        <f aca="false">V213*Inputs!$K$13/12</f>
        <v>0</v>
      </c>
      <c r="X213" s="30" t="n">
        <f aca="false">IF(V213&gt;0,MIN(Inputs!$L$13,V213+W213),0)+MIN(AE213,MAX(V213+W213-(IF(V213&gt;0,MIN(Inputs!$L$13,V213+W213),0)),0))</f>
        <v>0</v>
      </c>
      <c r="Y213" s="31" t="n">
        <f aca="false">MAX(V213+W213-X213,0)</f>
        <v>0</v>
      </c>
      <c r="Z213" s="32" t="n">
        <f aca="false">Inputs!$B$4+IF(B213=0,Inputs!$L$8,0)+IF(F213=0,Inputs!$L$9,0)+IF(J213=0,Inputs!$L$10,0)+IF(N213=0,Inputs!$L$11,0)+IF(R213=0,Inputs!$L$12,0)+IF(V213=0,Inputs!$L$13,0)</f>
        <v>970</v>
      </c>
      <c r="AA213" s="32" t="n">
        <f aca="false">Z213-MIN(Z213,MAX(B213+C213-(IF(B213&gt;0,MIN(Inputs!$L$8,B213+C213),0)),0))</f>
        <v>970</v>
      </c>
      <c r="AB213" s="32" t="n">
        <f aca="false">AA213-MIN(AA213,MAX(F213+G213-(IF(F213&gt;0,MIN(Inputs!$L$9,F213+G213),0)),0))</f>
        <v>970</v>
      </c>
      <c r="AC213" s="32" t="n">
        <f aca="false">AB213-MIN(AB213,MAX(J213+K213-(IF(J213&gt;0,MIN(Inputs!$L$10,J213+K213),0)),0))</f>
        <v>970</v>
      </c>
      <c r="AD213" s="32" t="n">
        <f aca="false">AC213-MIN(AC213,MAX(N213+O213-(IF(N213&gt;0,MIN(Inputs!$L$11,N213+O213),0)),0))</f>
        <v>970</v>
      </c>
      <c r="AE213" s="32" t="n">
        <f aca="false">AD213-MIN(AD213,MAX(R213+S213-(IF(R213&gt;0,MIN(Inputs!$L$12,R213+S213),0)),0))</f>
        <v>970</v>
      </c>
      <c r="AF213" s="32" t="n">
        <f aca="false">AE213-MIN(AE213,MAX(V213+W213-(IF(V213&gt;0,MIN(Inputs!$L$13,V213+W213),0)),0))</f>
        <v>970</v>
      </c>
      <c r="AG213" s="31" t="n">
        <f aca="false">(B213+C213-E213)+(F213+G213-I213)+(J213+K213-M213)+(N213+O213-Q213)+(R213+S213-U213)+(V213+W213-Y213)</f>
        <v>0</v>
      </c>
      <c r="AH213" s="31" t="n">
        <f aca="false">E213+I213+M213+Q213+U213+Y213</f>
        <v>0</v>
      </c>
      <c r="AI213" s="31" t="n">
        <f aca="false">C213+G213+K213+O213+S213+W213</f>
        <v>0</v>
      </c>
    </row>
    <row r="214" customFormat="false" ht="15" hidden="false" customHeight="false" outlineLevel="0" collapsed="false">
      <c r="A214" s="29" t="n">
        <v>210</v>
      </c>
      <c r="B214" s="30" t="n">
        <f aca="false">E213</f>
        <v>0</v>
      </c>
      <c r="C214" s="30" t="n">
        <f aca="false">B214*Inputs!$K$8/12</f>
        <v>0</v>
      </c>
      <c r="D214" s="30" t="n">
        <f aca="false">IF(B214&gt;0,MIN(Inputs!$L$8,B214+C214),0)+MIN(Z214,MAX(B214+C214-(IF(B214&gt;0,MIN(Inputs!$L$8,B214+C214),0)),0))</f>
        <v>0</v>
      </c>
      <c r="E214" s="31" t="n">
        <f aca="false">MAX(B214+C214-D214,0)</f>
        <v>0</v>
      </c>
      <c r="F214" s="30" t="n">
        <f aca="false">I213</f>
        <v>0</v>
      </c>
      <c r="G214" s="30" t="n">
        <f aca="false">F214*Inputs!$K$9/12</f>
        <v>0</v>
      </c>
      <c r="H214" s="30" t="n">
        <f aca="false">IF(F214&gt;0,MIN(Inputs!$L$9,F214+G214),0)+MIN(AA214,MAX(F214+G214-(IF(F214&gt;0,MIN(Inputs!$L$9,F214+G214),0)),0))</f>
        <v>0</v>
      </c>
      <c r="I214" s="31" t="n">
        <f aca="false">MAX(F214+G214-H214,0)</f>
        <v>0</v>
      </c>
      <c r="J214" s="30" t="n">
        <f aca="false">M213</f>
        <v>0</v>
      </c>
      <c r="K214" s="30" t="n">
        <f aca="false">J214*Inputs!$K$10/12</f>
        <v>0</v>
      </c>
      <c r="L214" s="30" t="n">
        <f aca="false">IF(J214&gt;0,MIN(Inputs!$L$10,J214+K214),0)+MIN(AB214,MAX(J214+K214-(IF(J214&gt;0,MIN(Inputs!$L$10,J214+K214),0)),0))</f>
        <v>0</v>
      </c>
      <c r="M214" s="31" t="n">
        <f aca="false">MAX(J214+K214-L214,0)</f>
        <v>0</v>
      </c>
      <c r="N214" s="30" t="n">
        <f aca="false">Q213</f>
        <v>0</v>
      </c>
      <c r="O214" s="30" t="n">
        <f aca="false">N214*Inputs!$K$11/12</f>
        <v>0</v>
      </c>
      <c r="P214" s="30" t="n">
        <f aca="false">IF(N214&gt;0,MIN(Inputs!$L$11,N214+O214),0)+MIN(AC214,MAX(N214+O214-(IF(N214&gt;0,MIN(Inputs!$L$11,N214+O214),0)),0))</f>
        <v>0</v>
      </c>
      <c r="Q214" s="31" t="n">
        <f aca="false">MAX(N214+O214-P214,0)</f>
        <v>0</v>
      </c>
      <c r="R214" s="30" t="n">
        <f aca="false">U213</f>
        <v>0</v>
      </c>
      <c r="S214" s="30" t="n">
        <f aca="false">R214*Inputs!$K$12/12</f>
        <v>0</v>
      </c>
      <c r="T214" s="30" t="n">
        <f aca="false">IF(R214&gt;0,MIN(Inputs!$L$12,R214+S214),0)+MIN(AD214,MAX(R214+S214-(IF(R214&gt;0,MIN(Inputs!$L$12,R214+S214),0)),0))</f>
        <v>0</v>
      </c>
      <c r="U214" s="31" t="n">
        <f aca="false">MAX(R214+S214-T214,0)</f>
        <v>0</v>
      </c>
      <c r="V214" s="30" t="n">
        <f aca="false">Y213</f>
        <v>0</v>
      </c>
      <c r="W214" s="30" t="n">
        <f aca="false">V214*Inputs!$K$13/12</f>
        <v>0</v>
      </c>
      <c r="X214" s="30" t="n">
        <f aca="false">IF(V214&gt;0,MIN(Inputs!$L$13,V214+W214),0)+MIN(AE214,MAX(V214+W214-(IF(V214&gt;0,MIN(Inputs!$L$13,V214+W214),0)),0))</f>
        <v>0</v>
      </c>
      <c r="Y214" s="31" t="n">
        <f aca="false">MAX(V214+W214-X214,0)</f>
        <v>0</v>
      </c>
      <c r="Z214" s="32" t="n">
        <f aca="false">Inputs!$B$4+IF(B214=0,Inputs!$L$8,0)+IF(F214=0,Inputs!$L$9,0)+IF(J214=0,Inputs!$L$10,0)+IF(N214=0,Inputs!$L$11,0)+IF(R214=0,Inputs!$L$12,0)+IF(V214=0,Inputs!$L$13,0)</f>
        <v>970</v>
      </c>
      <c r="AA214" s="32" t="n">
        <f aca="false">Z214-MIN(Z214,MAX(B214+C214-(IF(B214&gt;0,MIN(Inputs!$L$8,B214+C214),0)),0))</f>
        <v>970</v>
      </c>
      <c r="AB214" s="32" t="n">
        <f aca="false">AA214-MIN(AA214,MAX(F214+G214-(IF(F214&gt;0,MIN(Inputs!$L$9,F214+G214),0)),0))</f>
        <v>970</v>
      </c>
      <c r="AC214" s="32" t="n">
        <f aca="false">AB214-MIN(AB214,MAX(J214+K214-(IF(J214&gt;0,MIN(Inputs!$L$10,J214+K214),0)),0))</f>
        <v>970</v>
      </c>
      <c r="AD214" s="32" t="n">
        <f aca="false">AC214-MIN(AC214,MAX(N214+O214-(IF(N214&gt;0,MIN(Inputs!$L$11,N214+O214),0)),0))</f>
        <v>970</v>
      </c>
      <c r="AE214" s="32" t="n">
        <f aca="false">AD214-MIN(AD214,MAX(R214+S214-(IF(R214&gt;0,MIN(Inputs!$L$12,R214+S214),0)),0))</f>
        <v>970</v>
      </c>
      <c r="AF214" s="32" t="n">
        <f aca="false">AE214-MIN(AE214,MAX(V214+W214-(IF(V214&gt;0,MIN(Inputs!$L$13,V214+W214),0)),0))</f>
        <v>970</v>
      </c>
      <c r="AG214" s="31" t="n">
        <f aca="false">(B214+C214-E214)+(F214+G214-I214)+(J214+K214-M214)+(N214+O214-Q214)+(R214+S214-U214)+(V214+W214-Y214)</f>
        <v>0</v>
      </c>
      <c r="AH214" s="31" t="n">
        <f aca="false">E214+I214+M214+Q214+U214+Y214</f>
        <v>0</v>
      </c>
      <c r="AI214" s="31" t="n">
        <f aca="false">C214+G214+K214+O214+S214+W214</f>
        <v>0</v>
      </c>
    </row>
    <row r="215" customFormat="false" ht="15" hidden="false" customHeight="false" outlineLevel="0" collapsed="false">
      <c r="A215" s="29" t="n">
        <v>211</v>
      </c>
      <c r="B215" s="30" t="n">
        <f aca="false">E214</f>
        <v>0</v>
      </c>
      <c r="C215" s="30" t="n">
        <f aca="false">B215*Inputs!$K$8/12</f>
        <v>0</v>
      </c>
      <c r="D215" s="30" t="n">
        <f aca="false">IF(B215&gt;0,MIN(Inputs!$L$8,B215+C215),0)+MIN(Z215,MAX(B215+C215-(IF(B215&gt;0,MIN(Inputs!$L$8,B215+C215),0)),0))</f>
        <v>0</v>
      </c>
      <c r="E215" s="31" t="n">
        <f aca="false">MAX(B215+C215-D215,0)</f>
        <v>0</v>
      </c>
      <c r="F215" s="30" t="n">
        <f aca="false">I214</f>
        <v>0</v>
      </c>
      <c r="G215" s="30" t="n">
        <f aca="false">F215*Inputs!$K$9/12</f>
        <v>0</v>
      </c>
      <c r="H215" s="30" t="n">
        <f aca="false">IF(F215&gt;0,MIN(Inputs!$L$9,F215+G215),0)+MIN(AA215,MAX(F215+G215-(IF(F215&gt;0,MIN(Inputs!$L$9,F215+G215),0)),0))</f>
        <v>0</v>
      </c>
      <c r="I215" s="31" t="n">
        <f aca="false">MAX(F215+G215-H215,0)</f>
        <v>0</v>
      </c>
      <c r="J215" s="30" t="n">
        <f aca="false">M214</f>
        <v>0</v>
      </c>
      <c r="K215" s="30" t="n">
        <f aca="false">J215*Inputs!$K$10/12</f>
        <v>0</v>
      </c>
      <c r="L215" s="30" t="n">
        <f aca="false">IF(J215&gt;0,MIN(Inputs!$L$10,J215+K215),0)+MIN(AB215,MAX(J215+K215-(IF(J215&gt;0,MIN(Inputs!$L$10,J215+K215),0)),0))</f>
        <v>0</v>
      </c>
      <c r="M215" s="31" t="n">
        <f aca="false">MAX(J215+K215-L215,0)</f>
        <v>0</v>
      </c>
      <c r="N215" s="30" t="n">
        <f aca="false">Q214</f>
        <v>0</v>
      </c>
      <c r="O215" s="30" t="n">
        <f aca="false">N215*Inputs!$K$11/12</f>
        <v>0</v>
      </c>
      <c r="P215" s="30" t="n">
        <f aca="false">IF(N215&gt;0,MIN(Inputs!$L$11,N215+O215),0)+MIN(AC215,MAX(N215+O215-(IF(N215&gt;0,MIN(Inputs!$L$11,N215+O215),0)),0))</f>
        <v>0</v>
      </c>
      <c r="Q215" s="31" t="n">
        <f aca="false">MAX(N215+O215-P215,0)</f>
        <v>0</v>
      </c>
      <c r="R215" s="30" t="n">
        <f aca="false">U214</f>
        <v>0</v>
      </c>
      <c r="S215" s="30" t="n">
        <f aca="false">R215*Inputs!$K$12/12</f>
        <v>0</v>
      </c>
      <c r="T215" s="30" t="n">
        <f aca="false">IF(R215&gt;0,MIN(Inputs!$L$12,R215+S215),0)+MIN(AD215,MAX(R215+S215-(IF(R215&gt;0,MIN(Inputs!$L$12,R215+S215),0)),0))</f>
        <v>0</v>
      </c>
      <c r="U215" s="31" t="n">
        <f aca="false">MAX(R215+S215-T215,0)</f>
        <v>0</v>
      </c>
      <c r="V215" s="30" t="n">
        <f aca="false">Y214</f>
        <v>0</v>
      </c>
      <c r="W215" s="30" t="n">
        <f aca="false">V215*Inputs!$K$13/12</f>
        <v>0</v>
      </c>
      <c r="X215" s="30" t="n">
        <f aca="false">IF(V215&gt;0,MIN(Inputs!$L$13,V215+W215),0)+MIN(AE215,MAX(V215+W215-(IF(V215&gt;0,MIN(Inputs!$L$13,V215+W215),0)),0))</f>
        <v>0</v>
      </c>
      <c r="Y215" s="31" t="n">
        <f aca="false">MAX(V215+W215-X215,0)</f>
        <v>0</v>
      </c>
      <c r="Z215" s="32" t="n">
        <f aca="false">Inputs!$B$4+IF(B215=0,Inputs!$L$8,0)+IF(F215=0,Inputs!$L$9,0)+IF(J215=0,Inputs!$L$10,0)+IF(N215=0,Inputs!$L$11,0)+IF(R215=0,Inputs!$L$12,0)+IF(V215=0,Inputs!$L$13,0)</f>
        <v>970</v>
      </c>
      <c r="AA215" s="32" t="n">
        <f aca="false">Z215-MIN(Z215,MAX(B215+C215-(IF(B215&gt;0,MIN(Inputs!$L$8,B215+C215),0)),0))</f>
        <v>970</v>
      </c>
      <c r="AB215" s="32" t="n">
        <f aca="false">AA215-MIN(AA215,MAX(F215+G215-(IF(F215&gt;0,MIN(Inputs!$L$9,F215+G215),0)),0))</f>
        <v>970</v>
      </c>
      <c r="AC215" s="32" t="n">
        <f aca="false">AB215-MIN(AB215,MAX(J215+K215-(IF(J215&gt;0,MIN(Inputs!$L$10,J215+K215),0)),0))</f>
        <v>970</v>
      </c>
      <c r="AD215" s="32" t="n">
        <f aca="false">AC215-MIN(AC215,MAX(N215+O215-(IF(N215&gt;0,MIN(Inputs!$L$11,N215+O215),0)),0))</f>
        <v>970</v>
      </c>
      <c r="AE215" s="32" t="n">
        <f aca="false">AD215-MIN(AD215,MAX(R215+S215-(IF(R215&gt;0,MIN(Inputs!$L$12,R215+S215),0)),0))</f>
        <v>970</v>
      </c>
      <c r="AF215" s="32" t="n">
        <f aca="false">AE215-MIN(AE215,MAX(V215+W215-(IF(V215&gt;0,MIN(Inputs!$L$13,V215+W215),0)),0))</f>
        <v>970</v>
      </c>
      <c r="AG215" s="31" t="n">
        <f aca="false">(B215+C215-E215)+(F215+G215-I215)+(J215+K215-M215)+(N215+O215-Q215)+(R215+S215-U215)+(V215+W215-Y215)</f>
        <v>0</v>
      </c>
      <c r="AH215" s="31" t="n">
        <f aca="false">E215+I215+M215+Q215+U215+Y215</f>
        <v>0</v>
      </c>
      <c r="AI215" s="31" t="n">
        <f aca="false">C215+G215+K215+O215+S215+W215</f>
        <v>0</v>
      </c>
    </row>
    <row r="216" customFormat="false" ht="15" hidden="false" customHeight="false" outlineLevel="0" collapsed="false">
      <c r="A216" s="29" t="n">
        <v>212</v>
      </c>
      <c r="B216" s="30" t="n">
        <f aca="false">E215</f>
        <v>0</v>
      </c>
      <c r="C216" s="30" t="n">
        <f aca="false">B216*Inputs!$K$8/12</f>
        <v>0</v>
      </c>
      <c r="D216" s="30" t="n">
        <f aca="false">IF(B216&gt;0,MIN(Inputs!$L$8,B216+C216),0)+MIN(Z216,MAX(B216+C216-(IF(B216&gt;0,MIN(Inputs!$L$8,B216+C216),0)),0))</f>
        <v>0</v>
      </c>
      <c r="E216" s="31" t="n">
        <f aca="false">MAX(B216+C216-D216,0)</f>
        <v>0</v>
      </c>
      <c r="F216" s="30" t="n">
        <f aca="false">I215</f>
        <v>0</v>
      </c>
      <c r="G216" s="30" t="n">
        <f aca="false">F216*Inputs!$K$9/12</f>
        <v>0</v>
      </c>
      <c r="H216" s="30" t="n">
        <f aca="false">IF(F216&gt;0,MIN(Inputs!$L$9,F216+G216),0)+MIN(AA216,MAX(F216+G216-(IF(F216&gt;0,MIN(Inputs!$L$9,F216+G216),0)),0))</f>
        <v>0</v>
      </c>
      <c r="I216" s="31" t="n">
        <f aca="false">MAX(F216+G216-H216,0)</f>
        <v>0</v>
      </c>
      <c r="J216" s="30" t="n">
        <f aca="false">M215</f>
        <v>0</v>
      </c>
      <c r="K216" s="30" t="n">
        <f aca="false">J216*Inputs!$K$10/12</f>
        <v>0</v>
      </c>
      <c r="L216" s="30" t="n">
        <f aca="false">IF(J216&gt;0,MIN(Inputs!$L$10,J216+K216),0)+MIN(AB216,MAX(J216+K216-(IF(J216&gt;0,MIN(Inputs!$L$10,J216+K216),0)),0))</f>
        <v>0</v>
      </c>
      <c r="M216" s="31" t="n">
        <f aca="false">MAX(J216+K216-L216,0)</f>
        <v>0</v>
      </c>
      <c r="N216" s="30" t="n">
        <f aca="false">Q215</f>
        <v>0</v>
      </c>
      <c r="O216" s="30" t="n">
        <f aca="false">N216*Inputs!$K$11/12</f>
        <v>0</v>
      </c>
      <c r="P216" s="30" t="n">
        <f aca="false">IF(N216&gt;0,MIN(Inputs!$L$11,N216+O216),0)+MIN(AC216,MAX(N216+O216-(IF(N216&gt;0,MIN(Inputs!$L$11,N216+O216),0)),0))</f>
        <v>0</v>
      </c>
      <c r="Q216" s="31" t="n">
        <f aca="false">MAX(N216+O216-P216,0)</f>
        <v>0</v>
      </c>
      <c r="R216" s="30" t="n">
        <f aca="false">U215</f>
        <v>0</v>
      </c>
      <c r="S216" s="30" t="n">
        <f aca="false">R216*Inputs!$K$12/12</f>
        <v>0</v>
      </c>
      <c r="T216" s="30" t="n">
        <f aca="false">IF(R216&gt;0,MIN(Inputs!$L$12,R216+S216),0)+MIN(AD216,MAX(R216+S216-(IF(R216&gt;0,MIN(Inputs!$L$12,R216+S216),0)),0))</f>
        <v>0</v>
      </c>
      <c r="U216" s="31" t="n">
        <f aca="false">MAX(R216+S216-T216,0)</f>
        <v>0</v>
      </c>
      <c r="V216" s="30" t="n">
        <f aca="false">Y215</f>
        <v>0</v>
      </c>
      <c r="W216" s="30" t="n">
        <f aca="false">V216*Inputs!$K$13/12</f>
        <v>0</v>
      </c>
      <c r="X216" s="30" t="n">
        <f aca="false">IF(V216&gt;0,MIN(Inputs!$L$13,V216+W216),0)+MIN(AE216,MAX(V216+W216-(IF(V216&gt;0,MIN(Inputs!$L$13,V216+W216),0)),0))</f>
        <v>0</v>
      </c>
      <c r="Y216" s="31" t="n">
        <f aca="false">MAX(V216+W216-X216,0)</f>
        <v>0</v>
      </c>
      <c r="Z216" s="32" t="n">
        <f aca="false">Inputs!$B$4+IF(B216=0,Inputs!$L$8,0)+IF(F216=0,Inputs!$L$9,0)+IF(J216=0,Inputs!$L$10,0)+IF(N216=0,Inputs!$L$11,0)+IF(R216=0,Inputs!$L$12,0)+IF(V216=0,Inputs!$L$13,0)</f>
        <v>970</v>
      </c>
      <c r="AA216" s="32" t="n">
        <f aca="false">Z216-MIN(Z216,MAX(B216+C216-(IF(B216&gt;0,MIN(Inputs!$L$8,B216+C216),0)),0))</f>
        <v>970</v>
      </c>
      <c r="AB216" s="32" t="n">
        <f aca="false">AA216-MIN(AA216,MAX(F216+G216-(IF(F216&gt;0,MIN(Inputs!$L$9,F216+G216),0)),0))</f>
        <v>970</v>
      </c>
      <c r="AC216" s="32" t="n">
        <f aca="false">AB216-MIN(AB216,MAX(J216+K216-(IF(J216&gt;0,MIN(Inputs!$L$10,J216+K216),0)),0))</f>
        <v>970</v>
      </c>
      <c r="AD216" s="32" t="n">
        <f aca="false">AC216-MIN(AC216,MAX(N216+O216-(IF(N216&gt;0,MIN(Inputs!$L$11,N216+O216),0)),0))</f>
        <v>970</v>
      </c>
      <c r="AE216" s="32" t="n">
        <f aca="false">AD216-MIN(AD216,MAX(R216+S216-(IF(R216&gt;0,MIN(Inputs!$L$12,R216+S216),0)),0))</f>
        <v>970</v>
      </c>
      <c r="AF216" s="32" t="n">
        <f aca="false">AE216-MIN(AE216,MAX(V216+W216-(IF(V216&gt;0,MIN(Inputs!$L$13,V216+W216),0)),0))</f>
        <v>970</v>
      </c>
      <c r="AG216" s="31" t="n">
        <f aca="false">(B216+C216-E216)+(F216+G216-I216)+(J216+K216-M216)+(N216+O216-Q216)+(R216+S216-U216)+(V216+W216-Y216)</f>
        <v>0</v>
      </c>
      <c r="AH216" s="31" t="n">
        <f aca="false">E216+I216+M216+Q216+U216+Y216</f>
        <v>0</v>
      </c>
      <c r="AI216" s="31" t="n">
        <f aca="false">C216+G216+K216+O216+S216+W216</f>
        <v>0</v>
      </c>
    </row>
    <row r="217" customFormat="false" ht="15" hidden="false" customHeight="false" outlineLevel="0" collapsed="false">
      <c r="A217" s="29" t="n">
        <v>213</v>
      </c>
      <c r="B217" s="30" t="n">
        <f aca="false">E216</f>
        <v>0</v>
      </c>
      <c r="C217" s="30" t="n">
        <f aca="false">B217*Inputs!$K$8/12</f>
        <v>0</v>
      </c>
      <c r="D217" s="30" t="n">
        <f aca="false">IF(B217&gt;0,MIN(Inputs!$L$8,B217+C217),0)+MIN(Z217,MAX(B217+C217-(IF(B217&gt;0,MIN(Inputs!$L$8,B217+C217),0)),0))</f>
        <v>0</v>
      </c>
      <c r="E217" s="31" t="n">
        <f aca="false">MAX(B217+C217-D217,0)</f>
        <v>0</v>
      </c>
      <c r="F217" s="30" t="n">
        <f aca="false">I216</f>
        <v>0</v>
      </c>
      <c r="G217" s="30" t="n">
        <f aca="false">F217*Inputs!$K$9/12</f>
        <v>0</v>
      </c>
      <c r="H217" s="30" t="n">
        <f aca="false">IF(F217&gt;0,MIN(Inputs!$L$9,F217+G217),0)+MIN(AA217,MAX(F217+G217-(IF(F217&gt;0,MIN(Inputs!$L$9,F217+G217),0)),0))</f>
        <v>0</v>
      </c>
      <c r="I217" s="31" t="n">
        <f aca="false">MAX(F217+G217-H217,0)</f>
        <v>0</v>
      </c>
      <c r="J217" s="30" t="n">
        <f aca="false">M216</f>
        <v>0</v>
      </c>
      <c r="K217" s="30" t="n">
        <f aca="false">J217*Inputs!$K$10/12</f>
        <v>0</v>
      </c>
      <c r="L217" s="30" t="n">
        <f aca="false">IF(J217&gt;0,MIN(Inputs!$L$10,J217+K217),0)+MIN(AB217,MAX(J217+K217-(IF(J217&gt;0,MIN(Inputs!$L$10,J217+K217),0)),0))</f>
        <v>0</v>
      </c>
      <c r="M217" s="31" t="n">
        <f aca="false">MAX(J217+K217-L217,0)</f>
        <v>0</v>
      </c>
      <c r="N217" s="30" t="n">
        <f aca="false">Q216</f>
        <v>0</v>
      </c>
      <c r="O217" s="30" t="n">
        <f aca="false">N217*Inputs!$K$11/12</f>
        <v>0</v>
      </c>
      <c r="P217" s="30" t="n">
        <f aca="false">IF(N217&gt;0,MIN(Inputs!$L$11,N217+O217),0)+MIN(AC217,MAX(N217+O217-(IF(N217&gt;0,MIN(Inputs!$L$11,N217+O217),0)),0))</f>
        <v>0</v>
      </c>
      <c r="Q217" s="31" t="n">
        <f aca="false">MAX(N217+O217-P217,0)</f>
        <v>0</v>
      </c>
      <c r="R217" s="30" t="n">
        <f aca="false">U216</f>
        <v>0</v>
      </c>
      <c r="S217" s="30" t="n">
        <f aca="false">R217*Inputs!$K$12/12</f>
        <v>0</v>
      </c>
      <c r="T217" s="30" t="n">
        <f aca="false">IF(R217&gt;0,MIN(Inputs!$L$12,R217+S217),0)+MIN(AD217,MAX(R217+S217-(IF(R217&gt;0,MIN(Inputs!$L$12,R217+S217),0)),0))</f>
        <v>0</v>
      </c>
      <c r="U217" s="31" t="n">
        <f aca="false">MAX(R217+S217-T217,0)</f>
        <v>0</v>
      </c>
      <c r="V217" s="30" t="n">
        <f aca="false">Y216</f>
        <v>0</v>
      </c>
      <c r="W217" s="30" t="n">
        <f aca="false">V217*Inputs!$K$13/12</f>
        <v>0</v>
      </c>
      <c r="X217" s="30" t="n">
        <f aca="false">IF(V217&gt;0,MIN(Inputs!$L$13,V217+W217),0)+MIN(AE217,MAX(V217+W217-(IF(V217&gt;0,MIN(Inputs!$L$13,V217+W217),0)),0))</f>
        <v>0</v>
      </c>
      <c r="Y217" s="31" t="n">
        <f aca="false">MAX(V217+W217-X217,0)</f>
        <v>0</v>
      </c>
      <c r="Z217" s="32" t="n">
        <f aca="false">Inputs!$B$4+IF(B217=0,Inputs!$L$8,0)+IF(F217=0,Inputs!$L$9,0)+IF(J217=0,Inputs!$L$10,0)+IF(N217=0,Inputs!$L$11,0)+IF(R217=0,Inputs!$L$12,0)+IF(V217=0,Inputs!$L$13,0)</f>
        <v>970</v>
      </c>
      <c r="AA217" s="32" t="n">
        <f aca="false">Z217-MIN(Z217,MAX(B217+C217-(IF(B217&gt;0,MIN(Inputs!$L$8,B217+C217),0)),0))</f>
        <v>970</v>
      </c>
      <c r="AB217" s="32" t="n">
        <f aca="false">AA217-MIN(AA217,MAX(F217+G217-(IF(F217&gt;0,MIN(Inputs!$L$9,F217+G217),0)),0))</f>
        <v>970</v>
      </c>
      <c r="AC217" s="32" t="n">
        <f aca="false">AB217-MIN(AB217,MAX(J217+K217-(IF(J217&gt;0,MIN(Inputs!$L$10,J217+K217),0)),0))</f>
        <v>970</v>
      </c>
      <c r="AD217" s="32" t="n">
        <f aca="false">AC217-MIN(AC217,MAX(N217+O217-(IF(N217&gt;0,MIN(Inputs!$L$11,N217+O217),0)),0))</f>
        <v>970</v>
      </c>
      <c r="AE217" s="32" t="n">
        <f aca="false">AD217-MIN(AD217,MAX(R217+S217-(IF(R217&gt;0,MIN(Inputs!$L$12,R217+S217),0)),0))</f>
        <v>970</v>
      </c>
      <c r="AF217" s="32" t="n">
        <f aca="false">AE217-MIN(AE217,MAX(V217+W217-(IF(V217&gt;0,MIN(Inputs!$L$13,V217+W217),0)),0))</f>
        <v>970</v>
      </c>
      <c r="AG217" s="31" t="n">
        <f aca="false">(B217+C217-E217)+(F217+G217-I217)+(J217+K217-M217)+(N217+O217-Q217)+(R217+S217-U217)+(V217+W217-Y217)</f>
        <v>0</v>
      </c>
      <c r="AH217" s="31" t="n">
        <f aca="false">E217+I217+M217+Q217+U217+Y217</f>
        <v>0</v>
      </c>
      <c r="AI217" s="31" t="n">
        <f aca="false">C217+G217+K217+O217+S217+W217</f>
        <v>0</v>
      </c>
    </row>
    <row r="218" customFormat="false" ht="15" hidden="false" customHeight="false" outlineLevel="0" collapsed="false">
      <c r="A218" s="29" t="n">
        <v>214</v>
      </c>
      <c r="B218" s="30" t="n">
        <f aca="false">E217</f>
        <v>0</v>
      </c>
      <c r="C218" s="30" t="n">
        <f aca="false">B218*Inputs!$K$8/12</f>
        <v>0</v>
      </c>
      <c r="D218" s="30" t="n">
        <f aca="false">IF(B218&gt;0,MIN(Inputs!$L$8,B218+C218),0)+MIN(Z218,MAX(B218+C218-(IF(B218&gt;0,MIN(Inputs!$L$8,B218+C218),0)),0))</f>
        <v>0</v>
      </c>
      <c r="E218" s="31" t="n">
        <f aca="false">MAX(B218+C218-D218,0)</f>
        <v>0</v>
      </c>
      <c r="F218" s="30" t="n">
        <f aca="false">I217</f>
        <v>0</v>
      </c>
      <c r="G218" s="30" t="n">
        <f aca="false">F218*Inputs!$K$9/12</f>
        <v>0</v>
      </c>
      <c r="H218" s="30" t="n">
        <f aca="false">IF(F218&gt;0,MIN(Inputs!$L$9,F218+G218),0)+MIN(AA218,MAX(F218+G218-(IF(F218&gt;0,MIN(Inputs!$L$9,F218+G218),0)),0))</f>
        <v>0</v>
      </c>
      <c r="I218" s="31" t="n">
        <f aca="false">MAX(F218+G218-H218,0)</f>
        <v>0</v>
      </c>
      <c r="J218" s="30" t="n">
        <f aca="false">M217</f>
        <v>0</v>
      </c>
      <c r="K218" s="30" t="n">
        <f aca="false">J218*Inputs!$K$10/12</f>
        <v>0</v>
      </c>
      <c r="L218" s="30" t="n">
        <f aca="false">IF(J218&gt;0,MIN(Inputs!$L$10,J218+K218),0)+MIN(AB218,MAX(J218+K218-(IF(J218&gt;0,MIN(Inputs!$L$10,J218+K218),0)),0))</f>
        <v>0</v>
      </c>
      <c r="M218" s="31" t="n">
        <f aca="false">MAX(J218+K218-L218,0)</f>
        <v>0</v>
      </c>
      <c r="N218" s="30" t="n">
        <f aca="false">Q217</f>
        <v>0</v>
      </c>
      <c r="O218" s="30" t="n">
        <f aca="false">N218*Inputs!$K$11/12</f>
        <v>0</v>
      </c>
      <c r="P218" s="30" t="n">
        <f aca="false">IF(N218&gt;0,MIN(Inputs!$L$11,N218+O218),0)+MIN(AC218,MAX(N218+O218-(IF(N218&gt;0,MIN(Inputs!$L$11,N218+O218),0)),0))</f>
        <v>0</v>
      </c>
      <c r="Q218" s="31" t="n">
        <f aca="false">MAX(N218+O218-P218,0)</f>
        <v>0</v>
      </c>
      <c r="R218" s="30" t="n">
        <f aca="false">U217</f>
        <v>0</v>
      </c>
      <c r="S218" s="30" t="n">
        <f aca="false">R218*Inputs!$K$12/12</f>
        <v>0</v>
      </c>
      <c r="T218" s="30" t="n">
        <f aca="false">IF(R218&gt;0,MIN(Inputs!$L$12,R218+S218),0)+MIN(AD218,MAX(R218+S218-(IF(R218&gt;0,MIN(Inputs!$L$12,R218+S218),0)),0))</f>
        <v>0</v>
      </c>
      <c r="U218" s="31" t="n">
        <f aca="false">MAX(R218+S218-T218,0)</f>
        <v>0</v>
      </c>
      <c r="V218" s="30" t="n">
        <f aca="false">Y217</f>
        <v>0</v>
      </c>
      <c r="W218" s="30" t="n">
        <f aca="false">V218*Inputs!$K$13/12</f>
        <v>0</v>
      </c>
      <c r="X218" s="30" t="n">
        <f aca="false">IF(V218&gt;0,MIN(Inputs!$L$13,V218+W218),0)+MIN(AE218,MAX(V218+W218-(IF(V218&gt;0,MIN(Inputs!$L$13,V218+W218),0)),0))</f>
        <v>0</v>
      </c>
      <c r="Y218" s="31" t="n">
        <f aca="false">MAX(V218+W218-X218,0)</f>
        <v>0</v>
      </c>
      <c r="Z218" s="32" t="n">
        <f aca="false">Inputs!$B$4+IF(B218=0,Inputs!$L$8,0)+IF(F218=0,Inputs!$L$9,0)+IF(J218=0,Inputs!$L$10,0)+IF(N218=0,Inputs!$L$11,0)+IF(R218=0,Inputs!$L$12,0)+IF(V218=0,Inputs!$L$13,0)</f>
        <v>970</v>
      </c>
      <c r="AA218" s="32" t="n">
        <f aca="false">Z218-MIN(Z218,MAX(B218+C218-(IF(B218&gt;0,MIN(Inputs!$L$8,B218+C218),0)),0))</f>
        <v>970</v>
      </c>
      <c r="AB218" s="32" t="n">
        <f aca="false">AA218-MIN(AA218,MAX(F218+G218-(IF(F218&gt;0,MIN(Inputs!$L$9,F218+G218),0)),0))</f>
        <v>970</v>
      </c>
      <c r="AC218" s="32" t="n">
        <f aca="false">AB218-MIN(AB218,MAX(J218+K218-(IF(J218&gt;0,MIN(Inputs!$L$10,J218+K218),0)),0))</f>
        <v>970</v>
      </c>
      <c r="AD218" s="32" t="n">
        <f aca="false">AC218-MIN(AC218,MAX(N218+O218-(IF(N218&gt;0,MIN(Inputs!$L$11,N218+O218),0)),0))</f>
        <v>970</v>
      </c>
      <c r="AE218" s="32" t="n">
        <f aca="false">AD218-MIN(AD218,MAX(R218+S218-(IF(R218&gt;0,MIN(Inputs!$L$12,R218+S218),0)),0))</f>
        <v>970</v>
      </c>
      <c r="AF218" s="32" t="n">
        <f aca="false">AE218-MIN(AE218,MAX(V218+W218-(IF(V218&gt;0,MIN(Inputs!$L$13,V218+W218),0)),0))</f>
        <v>970</v>
      </c>
      <c r="AG218" s="31" t="n">
        <f aca="false">(B218+C218-E218)+(F218+G218-I218)+(J218+K218-M218)+(N218+O218-Q218)+(R218+S218-U218)+(V218+W218-Y218)</f>
        <v>0</v>
      </c>
      <c r="AH218" s="31" t="n">
        <f aca="false">E218+I218+M218+Q218+U218+Y218</f>
        <v>0</v>
      </c>
      <c r="AI218" s="31" t="n">
        <f aca="false">C218+G218+K218+O218+S218+W218</f>
        <v>0</v>
      </c>
    </row>
    <row r="219" customFormat="false" ht="15" hidden="false" customHeight="false" outlineLevel="0" collapsed="false">
      <c r="A219" s="29" t="n">
        <v>215</v>
      </c>
      <c r="B219" s="30" t="n">
        <f aca="false">E218</f>
        <v>0</v>
      </c>
      <c r="C219" s="30" t="n">
        <f aca="false">B219*Inputs!$K$8/12</f>
        <v>0</v>
      </c>
      <c r="D219" s="30" t="n">
        <f aca="false">IF(B219&gt;0,MIN(Inputs!$L$8,B219+C219),0)+MIN(Z219,MAX(B219+C219-(IF(B219&gt;0,MIN(Inputs!$L$8,B219+C219),0)),0))</f>
        <v>0</v>
      </c>
      <c r="E219" s="31" t="n">
        <f aca="false">MAX(B219+C219-D219,0)</f>
        <v>0</v>
      </c>
      <c r="F219" s="30" t="n">
        <f aca="false">I218</f>
        <v>0</v>
      </c>
      <c r="G219" s="30" t="n">
        <f aca="false">F219*Inputs!$K$9/12</f>
        <v>0</v>
      </c>
      <c r="H219" s="30" t="n">
        <f aca="false">IF(F219&gt;0,MIN(Inputs!$L$9,F219+G219),0)+MIN(AA219,MAX(F219+G219-(IF(F219&gt;0,MIN(Inputs!$L$9,F219+G219),0)),0))</f>
        <v>0</v>
      </c>
      <c r="I219" s="31" t="n">
        <f aca="false">MAX(F219+G219-H219,0)</f>
        <v>0</v>
      </c>
      <c r="J219" s="30" t="n">
        <f aca="false">M218</f>
        <v>0</v>
      </c>
      <c r="K219" s="30" t="n">
        <f aca="false">J219*Inputs!$K$10/12</f>
        <v>0</v>
      </c>
      <c r="L219" s="30" t="n">
        <f aca="false">IF(J219&gt;0,MIN(Inputs!$L$10,J219+K219),0)+MIN(AB219,MAX(J219+K219-(IF(J219&gt;0,MIN(Inputs!$L$10,J219+K219),0)),0))</f>
        <v>0</v>
      </c>
      <c r="M219" s="31" t="n">
        <f aca="false">MAX(J219+K219-L219,0)</f>
        <v>0</v>
      </c>
      <c r="N219" s="30" t="n">
        <f aca="false">Q218</f>
        <v>0</v>
      </c>
      <c r="O219" s="30" t="n">
        <f aca="false">N219*Inputs!$K$11/12</f>
        <v>0</v>
      </c>
      <c r="P219" s="30" t="n">
        <f aca="false">IF(N219&gt;0,MIN(Inputs!$L$11,N219+O219),0)+MIN(AC219,MAX(N219+O219-(IF(N219&gt;0,MIN(Inputs!$L$11,N219+O219),0)),0))</f>
        <v>0</v>
      </c>
      <c r="Q219" s="31" t="n">
        <f aca="false">MAX(N219+O219-P219,0)</f>
        <v>0</v>
      </c>
      <c r="R219" s="30" t="n">
        <f aca="false">U218</f>
        <v>0</v>
      </c>
      <c r="S219" s="30" t="n">
        <f aca="false">R219*Inputs!$K$12/12</f>
        <v>0</v>
      </c>
      <c r="T219" s="30" t="n">
        <f aca="false">IF(R219&gt;0,MIN(Inputs!$L$12,R219+S219),0)+MIN(AD219,MAX(R219+S219-(IF(R219&gt;0,MIN(Inputs!$L$12,R219+S219),0)),0))</f>
        <v>0</v>
      </c>
      <c r="U219" s="31" t="n">
        <f aca="false">MAX(R219+S219-T219,0)</f>
        <v>0</v>
      </c>
      <c r="V219" s="30" t="n">
        <f aca="false">Y218</f>
        <v>0</v>
      </c>
      <c r="W219" s="30" t="n">
        <f aca="false">V219*Inputs!$K$13/12</f>
        <v>0</v>
      </c>
      <c r="X219" s="30" t="n">
        <f aca="false">IF(V219&gt;0,MIN(Inputs!$L$13,V219+W219),0)+MIN(AE219,MAX(V219+W219-(IF(V219&gt;0,MIN(Inputs!$L$13,V219+W219),0)),0))</f>
        <v>0</v>
      </c>
      <c r="Y219" s="31" t="n">
        <f aca="false">MAX(V219+W219-X219,0)</f>
        <v>0</v>
      </c>
      <c r="Z219" s="32" t="n">
        <f aca="false">Inputs!$B$4+IF(B219=0,Inputs!$L$8,0)+IF(F219=0,Inputs!$L$9,0)+IF(J219=0,Inputs!$L$10,0)+IF(N219=0,Inputs!$L$11,0)+IF(R219=0,Inputs!$L$12,0)+IF(V219=0,Inputs!$L$13,0)</f>
        <v>970</v>
      </c>
      <c r="AA219" s="32" t="n">
        <f aca="false">Z219-MIN(Z219,MAX(B219+C219-(IF(B219&gt;0,MIN(Inputs!$L$8,B219+C219),0)),0))</f>
        <v>970</v>
      </c>
      <c r="AB219" s="32" t="n">
        <f aca="false">AA219-MIN(AA219,MAX(F219+G219-(IF(F219&gt;0,MIN(Inputs!$L$9,F219+G219),0)),0))</f>
        <v>970</v>
      </c>
      <c r="AC219" s="32" t="n">
        <f aca="false">AB219-MIN(AB219,MAX(J219+K219-(IF(J219&gt;0,MIN(Inputs!$L$10,J219+K219),0)),0))</f>
        <v>970</v>
      </c>
      <c r="AD219" s="32" t="n">
        <f aca="false">AC219-MIN(AC219,MAX(N219+O219-(IF(N219&gt;0,MIN(Inputs!$L$11,N219+O219),0)),0))</f>
        <v>970</v>
      </c>
      <c r="AE219" s="32" t="n">
        <f aca="false">AD219-MIN(AD219,MAX(R219+S219-(IF(R219&gt;0,MIN(Inputs!$L$12,R219+S219),0)),0))</f>
        <v>970</v>
      </c>
      <c r="AF219" s="32" t="n">
        <f aca="false">AE219-MIN(AE219,MAX(V219+W219-(IF(V219&gt;0,MIN(Inputs!$L$13,V219+W219),0)),0))</f>
        <v>970</v>
      </c>
      <c r="AG219" s="31" t="n">
        <f aca="false">(B219+C219-E219)+(F219+G219-I219)+(J219+K219-M219)+(N219+O219-Q219)+(R219+S219-U219)+(V219+W219-Y219)</f>
        <v>0</v>
      </c>
      <c r="AH219" s="31" t="n">
        <f aca="false">E219+I219+M219+Q219+U219+Y219</f>
        <v>0</v>
      </c>
      <c r="AI219" s="31" t="n">
        <f aca="false">C219+G219+K219+O219+S219+W219</f>
        <v>0</v>
      </c>
    </row>
    <row r="220" customFormat="false" ht="15" hidden="false" customHeight="false" outlineLevel="0" collapsed="false">
      <c r="A220" s="29" t="n">
        <v>216</v>
      </c>
      <c r="B220" s="30" t="n">
        <f aca="false">E219</f>
        <v>0</v>
      </c>
      <c r="C220" s="30" t="n">
        <f aca="false">B220*Inputs!$K$8/12</f>
        <v>0</v>
      </c>
      <c r="D220" s="30" t="n">
        <f aca="false">IF(B220&gt;0,MIN(Inputs!$L$8,B220+C220),0)+MIN(Z220,MAX(B220+C220-(IF(B220&gt;0,MIN(Inputs!$L$8,B220+C220),0)),0))</f>
        <v>0</v>
      </c>
      <c r="E220" s="31" t="n">
        <f aca="false">MAX(B220+C220-D220,0)</f>
        <v>0</v>
      </c>
      <c r="F220" s="30" t="n">
        <f aca="false">I219</f>
        <v>0</v>
      </c>
      <c r="G220" s="30" t="n">
        <f aca="false">F220*Inputs!$K$9/12</f>
        <v>0</v>
      </c>
      <c r="H220" s="30" t="n">
        <f aca="false">IF(F220&gt;0,MIN(Inputs!$L$9,F220+G220),0)+MIN(AA220,MAX(F220+G220-(IF(F220&gt;0,MIN(Inputs!$L$9,F220+G220),0)),0))</f>
        <v>0</v>
      </c>
      <c r="I220" s="31" t="n">
        <f aca="false">MAX(F220+G220-H220,0)</f>
        <v>0</v>
      </c>
      <c r="J220" s="30" t="n">
        <f aca="false">M219</f>
        <v>0</v>
      </c>
      <c r="K220" s="30" t="n">
        <f aca="false">J220*Inputs!$K$10/12</f>
        <v>0</v>
      </c>
      <c r="L220" s="30" t="n">
        <f aca="false">IF(J220&gt;0,MIN(Inputs!$L$10,J220+K220),0)+MIN(AB220,MAX(J220+K220-(IF(J220&gt;0,MIN(Inputs!$L$10,J220+K220),0)),0))</f>
        <v>0</v>
      </c>
      <c r="M220" s="31" t="n">
        <f aca="false">MAX(J220+K220-L220,0)</f>
        <v>0</v>
      </c>
      <c r="N220" s="30" t="n">
        <f aca="false">Q219</f>
        <v>0</v>
      </c>
      <c r="O220" s="30" t="n">
        <f aca="false">N220*Inputs!$K$11/12</f>
        <v>0</v>
      </c>
      <c r="P220" s="30" t="n">
        <f aca="false">IF(N220&gt;0,MIN(Inputs!$L$11,N220+O220),0)+MIN(AC220,MAX(N220+O220-(IF(N220&gt;0,MIN(Inputs!$L$11,N220+O220),0)),0))</f>
        <v>0</v>
      </c>
      <c r="Q220" s="31" t="n">
        <f aca="false">MAX(N220+O220-P220,0)</f>
        <v>0</v>
      </c>
      <c r="R220" s="30" t="n">
        <f aca="false">U219</f>
        <v>0</v>
      </c>
      <c r="S220" s="30" t="n">
        <f aca="false">R220*Inputs!$K$12/12</f>
        <v>0</v>
      </c>
      <c r="T220" s="30" t="n">
        <f aca="false">IF(R220&gt;0,MIN(Inputs!$L$12,R220+S220),0)+MIN(AD220,MAX(R220+S220-(IF(R220&gt;0,MIN(Inputs!$L$12,R220+S220),0)),0))</f>
        <v>0</v>
      </c>
      <c r="U220" s="31" t="n">
        <f aca="false">MAX(R220+S220-T220,0)</f>
        <v>0</v>
      </c>
      <c r="V220" s="30" t="n">
        <f aca="false">Y219</f>
        <v>0</v>
      </c>
      <c r="W220" s="30" t="n">
        <f aca="false">V220*Inputs!$K$13/12</f>
        <v>0</v>
      </c>
      <c r="X220" s="30" t="n">
        <f aca="false">IF(V220&gt;0,MIN(Inputs!$L$13,V220+W220),0)+MIN(AE220,MAX(V220+W220-(IF(V220&gt;0,MIN(Inputs!$L$13,V220+W220),0)),0))</f>
        <v>0</v>
      </c>
      <c r="Y220" s="31" t="n">
        <f aca="false">MAX(V220+W220-X220,0)</f>
        <v>0</v>
      </c>
      <c r="Z220" s="32" t="n">
        <f aca="false">Inputs!$B$4+IF(B220=0,Inputs!$L$8,0)+IF(F220=0,Inputs!$L$9,0)+IF(J220=0,Inputs!$L$10,0)+IF(N220=0,Inputs!$L$11,0)+IF(R220=0,Inputs!$L$12,0)+IF(V220=0,Inputs!$L$13,0)</f>
        <v>970</v>
      </c>
      <c r="AA220" s="32" t="n">
        <f aca="false">Z220-MIN(Z220,MAX(B220+C220-(IF(B220&gt;0,MIN(Inputs!$L$8,B220+C220),0)),0))</f>
        <v>970</v>
      </c>
      <c r="AB220" s="32" t="n">
        <f aca="false">AA220-MIN(AA220,MAX(F220+G220-(IF(F220&gt;0,MIN(Inputs!$L$9,F220+G220),0)),0))</f>
        <v>970</v>
      </c>
      <c r="AC220" s="32" t="n">
        <f aca="false">AB220-MIN(AB220,MAX(J220+K220-(IF(J220&gt;0,MIN(Inputs!$L$10,J220+K220),0)),0))</f>
        <v>970</v>
      </c>
      <c r="AD220" s="32" t="n">
        <f aca="false">AC220-MIN(AC220,MAX(N220+O220-(IF(N220&gt;0,MIN(Inputs!$L$11,N220+O220),0)),0))</f>
        <v>970</v>
      </c>
      <c r="AE220" s="32" t="n">
        <f aca="false">AD220-MIN(AD220,MAX(R220+S220-(IF(R220&gt;0,MIN(Inputs!$L$12,R220+S220),0)),0))</f>
        <v>970</v>
      </c>
      <c r="AF220" s="32" t="n">
        <f aca="false">AE220-MIN(AE220,MAX(V220+W220-(IF(V220&gt;0,MIN(Inputs!$L$13,V220+W220),0)),0))</f>
        <v>970</v>
      </c>
      <c r="AG220" s="31" t="n">
        <f aca="false">(B220+C220-E220)+(F220+G220-I220)+(J220+K220-M220)+(N220+O220-Q220)+(R220+S220-U220)+(V220+W220-Y220)</f>
        <v>0</v>
      </c>
      <c r="AH220" s="31" t="n">
        <f aca="false">E220+I220+M220+Q220+U220+Y220</f>
        <v>0</v>
      </c>
      <c r="AI220" s="31" t="n">
        <f aca="false">C220+G220+K220+O220+S220+W220</f>
        <v>0</v>
      </c>
    </row>
    <row r="221" customFormat="false" ht="15" hidden="false" customHeight="false" outlineLevel="0" collapsed="false">
      <c r="A221" s="29" t="n">
        <v>217</v>
      </c>
      <c r="B221" s="30" t="n">
        <f aca="false">E220</f>
        <v>0</v>
      </c>
      <c r="C221" s="30" t="n">
        <f aca="false">B221*Inputs!$K$8/12</f>
        <v>0</v>
      </c>
      <c r="D221" s="30" t="n">
        <f aca="false">IF(B221&gt;0,MIN(Inputs!$L$8,B221+C221),0)+MIN(Z221,MAX(B221+C221-(IF(B221&gt;0,MIN(Inputs!$L$8,B221+C221),0)),0))</f>
        <v>0</v>
      </c>
      <c r="E221" s="31" t="n">
        <f aca="false">MAX(B221+C221-D221,0)</f>
        <v>0</v>
      </c>
      <c r="F221" s="30" t="n">
        <f aca="false">I220</f>
        <v>0</v>
      </c>
      <c r="G221" s="30" t="n">
        <f aca="false">F221*Inputs!$K$9/12</f>
        <v>0</v>
      </c>
      <c r="H221" s="30" t="n">
        <f aca="false">IF(F221&gt;0,MIN(Inputs!$L$9,F221+G221),0)+MIN(AA221,MAX(F221+G221-(IF(F221&gt;0,MIN(Inputs!$L$9,F221+G221),0)),0))</f>
        <v>0</v>
      </c>
      <c r="I221" s="31" t="n">
        <f aca="false">MAX(F221+G221-H221,0)</f>
        <v>0</v>
      </c>
      <c r="J221" s="30" t="n">
        <f aca="false">M220</f>
        <v>0</v>
      </c>
      <c r="K221" s="30" t="n">
        <f aca="false">J221*Inputs!$K$10/12</f>
        <v>0</v>
      </c>
      <c r="L221" s="30" t="n">
        <f aca="false">IF(J221&gt;0,MIN(Inputs!$L$10,J221+K221),0)+MIN(AB221,MAX(J221+K221-(IF(J221&gt;0,MIN(Inputs!$L$10,J221+K221),0)),0))</f>
        <v>0</v>
      </c>
      <c r="M221" s="31" t="n">
        <f aca="false">MAX(J221+K221-L221,0)</f>
        <v>0</v>
      </c>
      <c r="N221" s="30" t="n">
        <f aca="false">Q220</f>
        <v>0</v>
      </c>
      <c r="O221" s="30" t="n">
        <f aca="false">N221*Inputs!$K$11/12</f>
        <v>0</v>
      </c>
      <c r="P221" s="30" t="n">
        <f aca="false">IF(N221&gt;0,MIN(Inputs!$L$11,N221+O221),0)+MIN(AC221,MAX(N221+O221-(IF(N221&gt;0,MIN(Inputs!$L$11,N221+O221),0)),0))</f>
        <v>0</v>
      </c>
      <c r="Q221" s="31" t="n">
        <f aca="false">MAX(N221+O221-P221,0)</f>
        <v>0</v>
      </c>
      <c r="R221" s="30" t="n">
        <f aca="false">U220</f>
        <v>0</v>
      </c>
      <c r="S221" s="30" t="n">
        <f aca="false">R221*Inputs!$K$12/12</f>
        <v>0</v>
      </c>
      <c r="T221" s="30" t="n">
        <f aca="false">IF(R221&gt;0,MIN(Inputs!$L$12,R221+S221),0)+MIN(AD221,MAX(R221+S221-(IF(R221&gt;0,MIN(Inputs!$L$12,R221+S221),0)),0))</f>
        <v>0</v>
      </c>
      <c r="U221" s="31" t="n">
        <f aca="false">MAX(R221+S221-T221,0)</f>
        <v>0</v>
      </c>
      <c r="V221" s="30" t="n">
        <f aca="false">Y220</f>
        <v>0</v>
      </c>
      <c r="W221" s="30" t="n">
        <f aca="false">V221*Inputs!$K$13/12</f>
        <v>0</v>
      </c>
      <c r="X221" s="30" t="n">
        <f aca="false">IF(V221&gt;0,MIN(Inputs!$L$13,V221+W221),0)+MIN(AE221,MAX(V221+W221-(IF(V221&gt;0,MIN(Inputs!$L$13,V221+W221),0)),0))</f>
        <v>0</v>
      </c>
      <c r="Y221" s="31" t="n">
        <f aca="false">MAX(V221+W221-X221,0)</f>
        <v>0</v>
      </c>
      <c r="Z221" s="32" t="n">
        <f aca="false">Inputs!$B$4+IF(B221=0,Inputs!$L$8,0)+IF(F221=0,Inputs!$L$9,0)+IF(J221=0,Inputs!$L$10,0)+IF(N221=0,Inputs!$L$11,0)+IF(R221=0,Inputs!$L$12,0)+IF(V221=0,Inputs!$L$13,0)</f>
        <v>970</v>
      </c>
      <c r="AA221" s="32" t="n">
        <f aca="false">Z221-MIN(Z221,MAX(B221+C221-(IF(B221&gt;0,MIN(Inputs!$L$8,B221+C221),0)),0))</f>
        <v>970</v>
      </c>
      <c r="AB221" s="32" t="n">
        <f aca="false">AA221-MIN(AA221,MAX(F221+G221-(IF(F221&gt;0,MIN(Inputs!$L$9,F221+G221),0)),0))</f>
        <v>970</v>
      </c>
      <c r="AC221" s="32" t="n">
        <f aca="false">AB221-MIN(AB221,MAX(J221+K221-(IF(J221&gt;0,MIN(Inputs!$L$10,J221+K221),0)),0))</f>
        <v>970</v>
      </c>
      <c r="AD221" s="32" t="n">
        <f aca="false">AC221-MIN(AC221,MAX(N221+O221-(IF(N221&gt;0,MIN(Inputs!$L$11,N221+O221),0)),0))</f>
        <v>970</v>
      </c>
      <c r="AE221" s="32" t="n">
        <f aca="false">AD221-MIN(AD221,MAX(R221+S221-(IF(R221&gt;0,MIN(Inputs!$L$12,R221+S221),0)),0))</f>
        <v>970</v>
      </c>
      <c r="AF221" s="32" t="n">
        <f aca="false">AE221-MIN(AE221,MAX(V221+W221-(IF(V221&gt;0,MIN(Inputs!$L$13,V221+W221),0)),0))</f>
        <v>970</v>
      </c>
      <c r="AG221" s="31" t="n">
        <f aca="false">(B221+C221-E221)+(F221+G221-I221)+(J221+K221-M221)+(N221+O221-Q221)+(R221+S221-U221)+(V221+W221-Y221)</f>
        <v>0</v>
      </c>
      <c r="AH221" s="31" t="n">
        <f aca="false">E221+I221+M221+Q221+U221+Y221</f>
        <v>0</v>
      </c>
      <c r="AI221" s="31" t="n">
        <f aca="false">C221+G221+K221+O221+S221+W221</f>
        <v>0</v>
      </c>
    </row>
    <row r="222" customFormat="false" ht="15" hidden="false" customHeight="false" outlineLevel="0" collapsed="false">
      <c r="A222" s="29" t="n">
        <v>218</v>
      </c>
      <c r="B222" s="30" t="n">
        <f aca="false">E221</f>
        <v>0</v>
      </c>
      <c r="C222" s="30" t="n">
        <f aca="false">B222*Inputs!$K$8/12</f>
        <v>0</v>
      </c>
      <c r="D222" s="30" t="n">
        <f aca="false">IF(B222&gt;0,MIN(Inputs!$L$8,B222+C222),0)+MIN(Z222,MAX(B222+C222-(IF(B222&gt;0,MIN(Inputs!$L$8,B222+C222),0)),0))</f>
        <v>0</v>
      </c>
      <c r="E222" s="31" t="n">
        <f aca="false">MAX(B222+C222-D222,0)</f>
        <v>0</v>
      </c>
      <c r="F222" s="30" t="n">
        <f aca="false">I221</f>
        <v>0</v>
      </c>
      <c r="G222" s="30" t="n">
        <f aca="false">F222*Inputs!$K$9/12</f>
        <v>0</v>
      </c>
      <c r="H222" s="30" t="n">
        <f aca="false">IF(F222&gt;0,MIN(Inputs!$L$9,F222+G222),0)+MIN(AA222,MAX(F222+G222-(IF(F222&gt;0,MIN(Inputs!$L$9,F222+G222),0)),0))</f>
        <v>0</v>
      </c>
      <c r="I222" s="31" t="n">
        <f aca="false">MAX(F222+G222-H222,0)</f>
        <v>0</v>
      </c>
      <c r="J222" s="30" t="n">
        <f aca="false">M221</f>
        <v>0</v>
      </c>
      <c r="K222" s="30" t="n">
        <f aca="false">J222*Inputs!$K$10/12</f>
        <v>0</v>
      </c>
      <c r="L222" s="30" t="n">
        <f aca="false">IF(J222&gt;0,MIN(Inputs!$L$10,J222+K222),0)+MIN(AB222,MAX(J222+K222-(IF(J222&gt;0,MIN(Inputs!$L$10,J222+K222),0)),0))</f>
        <v>0</v>
      </c>
      <c r="M222" s="31" t="n">
        <f aca="false">MAX(J222+K222-L222,0)</f>
        <v>0</v>
      </c>
      <c r="N222" s="30" t="n">
        <f aca="false">Q221</f>
        <v>0</v>
      </c>
      <c r="O222" s="30" t="n">
        <f aca="false">N222*Inputs!$K$11/12</f>
        <v>0</v>
      </c>
      <c r="P222" s="30" t="n">
        <f aca="false">IF(N222&gt;0,MIN(Inputs!$L$11,N222+O222),0)+MIN(AC222,MAX(N222+O222-(IF(N222&gt;0,MIN(Inputs!$L$11,N222+O222),0)),0))</f>
        <v>0</v>
      </c>
      <c r="Q222" s="31" t="n">
        <f aca="false">MAX(N222+O222-P222,0)</f>
        <v>0</v>
      </c>
      <c r="R222" s="30" t="n">
        <f aca="false">U221</f>
        <v>0</v>
      </c>
      <c r="S222" s="30" t="n">
        <f aca="false">R222*Inputs!$K$12/12</f>
        <v>0</v>
      </c>
      <c r="T222" s="30" t="n">
        <f aca="false">IF(R222&gt;0,MIN(Inputs!$L$12,R222+S222),0)+MIN(AD222,MAX(R222+S222-(IF(R222&gt;0,MIN(Inputs!$L$12,R222+S222),0)),0))</f>
        <v>0</v>
      </c>
      <c r="U222" s="31" t="n">
        <f aca="false">MAX(R222+S222-T222,0)</f>
        <v>0</v>
      </c>
      <c r="V222" s="30" t="n">
        <f aca="false">Y221</f>
        <v>0</v>
      </c>
      <c r="W222" s="30" t="n">
        <f aca="false">V222*Inputs!$K$13/12</f>
        <v>0</v>
      </c>
      <c r="X222" s="30" t="n">
        <f aca="false">IF(V222&gt;0,MIN(Inputs!$L$13,V222+W222),0)+MIN(AE222,MAX(V222+W222-(IF(V222&gt;0,MIN(Inputs!$L$13,V222+W222),0)),0))</f>
        <v>0</v>
      </c>
      <c r="Y222" s="31" t="n">
        <f aca="false">MAX(V222+W222-X222,0)</f>
        <v>0</v>
      </c>
      <c r="Z222" s="32" t="n">
        <f aca="false">Inputs!$B$4+IF(B222=0,Inputs!$L$8,0)+IF(F222=0,Inputs!$L$9,0)+IF(J222=0,Inputs!$L$10,0)+IF(N222=0,Inputs!$L$11,0)+IF(R222=0,Inputs!$L$12,0)+IF(V222=0,Inputs!$L$13,0)</f>
        <v>970</v>
      </c>
      <c r="AA222" s="32" t="n">
        <f aca="false">Z222-MIN(Z222,MAX(B222+C222-(IF(B222&gt;0,MIN(Inputs!$L$8,B222+C222),0)),0))</f>
        <v>970</v>
      </c>
      <c r="AB222" s="32" t="n">
        <f aca="false">AA222-MIN(AA222,MAX(F222+G222-(IF(F222&gt;0,MIN(Inputs!$L$9,F222+G222),0)),0))</f>
        <v>970</v>
      </c>
      <c r="AC222" s="32" t="n">
        <f aca="false">AB222-MIN(AB222,MAX(J222+K222-(IF(J222&gt;0,MIN(Inputs!$L$10,J222+K222),0)),0))</f>
        <v>970</v>
      </c>
      <c r="AD222" s="32" t="n">
        <f aca="false">AC222-MIN(AC222,MAX(N222+O222-(IF(N222&gt;0,MIN(Inputs!$L$11,N222+O222),0)),0))</f>
        <v>970</v>
      </c>
      <c r="AE222" s="32" t="n">
        <f aca="false">AD222-MIN(AD222,MAX(R222+S222-(IF(R222&gt;0,MIN(Inputs!$L$12,R222+S222),0)),0))</f>
        <v>970</v>
      </c>
      <c r="AF222" s="32" t="n">
        <f aca="false">AE222-MIN(AE222,MAX(V222+W222-(IF(V222&gt;0,MIN(Inputs!$L$13,V222+W222),0)),0))</f>
        <v>970</v>
      </c>
      <c r="AG222" s="31" t="n">
        <f aca="false">(B222+C222-E222)+(F222+G222-I222)+(J222+K222-M222)+(N222+O222-Q222)+(R222+S222-U222)+(V222+W222-Y222)</f>
        <v>0</v>
      </c>
      <c r="AH222" s="31" t="n">
        <f aca="false">E222+I222+M222+Q222+U222+Y222</f>
        <v>0</v>
      </c>
      <c r="AI222" s="31" t="n">
        <f aca="false">C222+G222+K222+O222+S222+W222</f>
        <v>0</v>
      </c>
    </row>
    <row r="223" customFormat="false" ht="15" hidden="false" customHeight="false" outlineLevel="0" collapsed="false">
      <c r="A223" s="29" t="n">
        <v>219</v>
      </c>
      <c r="B223" s="30" t="n">
        <f aca="false">E222</f>
        <v>0</v>
      </c>
      <c r="C223" s="30" t="n">
        <f aca="false">B223*Inputs!$K$8/12</f>
        <v>0</v>
      </c>
      <c r="D223" s="30" t="n">
        <f aca="false">IF(B223&gt;0,MIN(Inputs!$L$8,B223+C223),0)+MIN(Z223,MAX(B223+C223-(IF(B223&gt;0,MIN(Inputs!$L$8,B223+C223),0)),0))</f>
        <v>0</v>
      </c>
      <c r="E223" s="31" t="n">
        <f aca="false">MAX(B223+C223-D223,0)</f>
        <v>0</v>
      </c>
      <c r="F223" s="30" t="n">
        <f aca="false">I222</f>
        <v>0</v>
      </c>
      <c r="G223" s="30" t="n">
        <f aca="false">F223*Inputs!$K$9/12</f>
        <v>0</v>
      </c>
      <c r="H223" s="30" t="n">
        <f aca="false">IF(F223&gt;0,MIN(Inputs!$L$9,F223+G223),0)+MIN(AA223,MAX(F223+G223-(IF(F223&gt;0,MIN(Inputs!$L$9,F223+G223),0)),0))</f>
        <v>0</v>
      </c>
      <c r="I223" s="31" t="n">
        <f aca="false">MAX(F223+G223-H223,0)</f>
        <v>0</v>
      </c>
      <c r="J223" s="30" t="n">
        <f aca="false">M222</f>
        <v>0</v>
      </c>
      <c r="K223" s="30" t="n">
        <f aca="false">J223*Inputs!$K$10/12</f>
        <v>0</v>
      </c>
      <c r="L223" s="30" t="n">
        <f aca="false">IF(J223&gt;0,MIN(Inputs!$L$10,J223+K223),0)+MIN(AB223,MAX(J223+K223-(IF(J223&gt;0,MIN(Inputs!$L$10,J223+K223),0)),0))</f>
        <v>0</v>
      </c>
      <c r="M223" s="31" t="n">
        <f aca="false">MAX(J223+K223-L223,0)</f>
        <v>0</v>
      </c>
      <c r="N223" s="30" t="n">
        <f aca="false">Q222</f>
        <v>0</v>
      </c>
      <c r="O223" s="30" t="n">
        <f aca="false">N223*Inputs!$K$11/12</f>
        <v>0</v>
      </c>
      <c r="P223" s="30" t="n">
        <f aca="false">IF(N223&gt;0,MIN(Inputs!$L$11,N223+O223),0)+MIN(AC223,MAX(N223+O223-(IF(N223&gt;0,MIN(Inputs!$L$11,N223+O223),0)),0))</f>
        <v>0</v>
      </c>
      <c r="Q223" s="31" t="n">
        <f aca="false">MAX(N223+O223-P223,0)</f>
        <v>0</v>
      </c>
      <c r="R223" s="30" t="n">
        <f aca="false">U222</f>
        <v>0</v>
      </c>
      <c r="S223" s="30" t="n">
        <f aca="false">R223*Inputs!$K$12/12</f>
        <v>0</v>
      </c>
      <c r="T223" s="30" t="n">
        <f aca="false">IF(R223&gt;0,MIN(Inputs!$L$12,R223+S223),0)+MIN(AD223,MAX(R223+S223-(IF(R223&gt;0,MIN(Inputs!$L$12,R223+S223),0)),0))</f>
        <v>0</v>
      </c>
      <c r="U223" s="31" t="n">
        <f aca="false">MAX(R223+S223-T223,0)</f>
        <v>0</v>
      </c>
      <c r="V223" s="30" t="n">
        <f aca="false">Y222</f>
        <v>0</v>
      </c>
      <c r="W223" s="30" t="n">
        <f aca="false">V223*Inputs!$K$13/12</f>
        <v>0</v>
      </c>
      <c r="X223" s="30" t="n">
        <f aca="false">IF(V223&gt;0,MIN(Inputs!$L$13,V223+W223),0)+MIN(AE223,MAX(V223+W223-(IF(V223&gt;0,MIN(Inputs!$L$13,V223+W223),0)),0))</f>
        <v>0</v>
      </c>
      <c r="Y223" s="31" t="n">
        <f aca="false">MAX(V223+W223-X223,0)</f>
        <v>0</v>
      </c>
      <c r="Z223" s="32" t="n">
        <f aca="false">Inputs!$B$4+IF(B223=0,Inputs!$L$8,0)+IF(F223=0,Inputs!$L$9,0)+IF(J223=0,Inputs!$L$10,0)+IF(N223=0,Inputs!$L$11,0)+IF(R223=0,Inputs!$L$12,0)+IF(V223=0,Inputs!$L$13,0)</f>
        <v>970</v>
      </c>
      <c r="AA223" s="32" t="n">
        <f aca="false">Z223-MIN(Z223,MAX(B223+C223-(IF(B223&gt;0,MIN(Inputs!$L$8,B223+C223),0)),0))</f>
        <v>970</v>
      </c>
      <c r="AB223" s="32" t="n">
        <f aca="false">AA223-MIN(AA223,MAX(F223+G223-(IF(F223&gt;0,MIN(Inputs!$L$9,F223+G223),0)),0))</f>
        <v>970</v>
      </c>
      <c r="AC223" s="32" t="n">
        <f aca="false">AB223-MIN(AB223,MAX(J223+K223-(IF(J223&gt;0,MIN(Inputs!$L$10,J223+K223),0)),0))</f>
        <v>970</v>
      </c>
      <c r="AD223" s="32" t="n">
        <f aca="false">AC223-MIN(AC223,MAX(N223+O223-(IF(N223&gt;0,MIN(Inputs!$L$11,N223+O223),0)),0))</f>
        <v>970</v>
      </c>
      <c r="AE223" s="32" t="n">
        <f aca="false">AD223-MIN(AD223,MAX(R223+S223-(IF(R223&gt;0,MIN(Inputs!$L$12,R223+S223),0)),0))</f>
        <v>970</v>
      </c>
      <c r="AF223" s="32" t="n">
        <f aca="false">AE223-MIN(AE223,MAX(V223+W223-(IF(V223&gt;0,MIN(Inputs!$L$13,V223+W223),0)),0))</f>
        <v>970</v>
      </c>
      <c r="AG223" s="31" t="n">
        <f aca="false">(B223+C223-E223)+(F223+G223-I223)+(J223+K223-M223)+(N223+O223-Q223)+(R223+S223-U223)+(V223+W223-Y223)</f>
        <v>0</v>
      </c>
      <c r="AH223" s="31" t="n">
        <f aca="false">E223+I223+M223+Q223+U223+Y223</f>
        <v>0</v>
      </c>
      <c r="AI223" s="31" t="n">
        <f aca="false">C223+G223+K223+O223+S223+W223</f>
        <v>0</v>
      </c>
    </row>
    <row r="224" customFormat="false" ht="15" hidden="false" customHeight="false" outlineLevel="0" collapsed="false">
      <c r="A224" s="29" t="n">
        <v>220</v>
      </c>
      <c r="B224" s="30" t="n">
        <f aca="false">E223</f>
        <v>0</v>
      </c>
      <c r="C224" s="30" t="n">
        <f aca="false">B224*Inputs!$K$8/12</f>
        <v>0</v>
      </c>
      <c r="D224" s="30" t="n">
        <f aca="false">IF(B224&gt;0,MIN(Inputs!$L$8,B224+C224),0)+MIN(Z224,MAX(B224+C224-(IF(B224&gt;0,MIN(Inputs!$L$8,B224+C224),0)),0))</f>
        <v>0</v>
      </c>
      <c r="E224" s="31" t="n">
        <f aca="false">MAX(B224+C224-D224,0)</f>
        <v>0</v>
      </c>
      <c r="F224" s="30" t="n">
        <f aca="false">I223</f>
        <v>0</v>
      </c>
      <c r="G224" s="30" t="n">
        <f aca="false">F224*Inputs!$K$9/12</f>
        <v>0</v>
      </c>
      <c r="H224" s="30" t="n">
        <f aca="false">IF(F224&gt;0,MIN(Inputs!$L$9,F224+G224),0)+MIN(AA224,MAX(F224+G224-(IF(F224&gt;0,MIN(Inputs!$L$9,F224+G224),0)),0))</f>
        <v>0</v>
      </c>
      <c r="I224" s="31" t="n">
        <f aca="false">MAX(F224+G224-H224,0)</f>
        <v>0</v>
      </c>
      <c r="J224" s="30" t="n">
        <f aca="false">M223</f>
        <v>0</v>
      </c>
      <c r="K224" s="30" t="n">
        <f aca="false">J224*Inputs!$K$10/12</f>
        <v>0</v>
      </c>
      <c r="L224" s="30" t="n">
        <f aca="false">IF(J224&gt;0,MIN(Inputs!$L$10,J224+K224),0)+MIN(AB224,MAX(J224+K224-(IF(J224&gt;0,MIN(Inputs!$L$10,J224+K224),0)),0))</f>
        <v>0</v>
      </c>
      <c r="M224" s="31" t="n">
        <f aca="false">MAX(J224+K224-L224,0)</f>
        <v>0</v>
      </c>
      <c r="N224" s="30" t="n">
        <f aca="false">Q223</f>
        <v>0</v>
      </c>
      <c r="O224" s="30" t="n">
        <f aca="false">N224*Inputs!$K$11/12</f>
        <v>0</v>
      </c>
      <c r="P224" s="30" t="n">
        <f aca="false">IF(N224&gt;0,MIN(Inputs!$L$11,N224+O224),0)+MIN(AC224,MAX(N224+O224-(IF(N224&gt;0,MIN(Inputs!$L$11,N224+O224),0)),0))</f>
        <v>0</v>
      </c>
      <c r="Q224" s="31" t="n">
        <f aca="false">MAX(N224+O224-P224,0)</f>
        <v>0</v>
      </c>
      <c r="R224" s="30" t="n">
        <f aca="false">U223</f>
        <v>0</v>
      </c>
      <c r="S224" s="30" t="n">
        <f aca="false">R224*Inputs!$K$12/12</f>
        <v>0</v>
      </c>
      <c r="T224" s="30" t="n">
        <f aca="false">IF(R224&gt;0,MIN(Inputs!$L$12,R224+S224),0)+MIN(AD224,MAX(R224+S224-(IF(R224&gt;0,MIN(Inputs!$L$12,R224+S224),0)),0))</f>
        <v>0</v>
      </c>
      <c r="U224" s="31" t="n">
        <f aca="false">MAX(R224+S224-T224,0)</f>
        <v>0</v>
      </c>
      <c r="V224" s="30" t="n">
        <f aca="false">Y223</f>
        <v>0</v>
      </c>
      <c r="W224" s="30" t="n">
        <f aca="false">V224*Inputs!$K$13/12</f>
        <v>0</v>
      </c>
      <c r="X224" s="30" t="n">
        <f aca="false">IF(V224&gt;0,MIN(Inputs!$L$13,V224+W224),0)+MIN(AE224,MAX(V224+W224-(IF(V224&gt;0,MIN(Inputs!$L$13,V224+W224),0)),0))</f>
        <v>0</v>
      </c>
      <c r="Y224" s="31" t="n">
        <f aca="false">MAX(V224+W224-X224,0)</f>
        <v>0</v>
      </c>
      <c r="Z224" s="32" t="n">
        <f aca="false">Inputs!$B$4+IF(B224=0,Inputs!$L$8,0)+IF(F224=0,Inputs!$L$9,0)+IF(J224=0,Inputs!$L$10,0)+IF(N224=0,Inputs!$L$11,0)+IF(R224=0,Inputs!$L$12,0)+IF(V224=0,Inputs!$L$13,0)</f>
        <v>970</v>
      </c>
      <c r="AA224" s="32" t="n">
        <f aca="false">Z224-MIN(Z224,MAX(B224+C224-(IF(B224&gt;0,MIN(Inputs!$L$8,B224+C224),0)),0))</f>
        <v>970</v>
      </c>
      <c r="AB224" s="32" t="n">
        <f aca="false">AA224-MIN(AA224,MAX(F224+G224-(IF(F224&gt;0,MIN(Inputs!$L$9,F224+G224),0)),0))</f>
        <v>970</v>
      </c>
      <c r="AC224" s="32" t="n">
        <f aca="false">AB224-MIN(AB224,MAX(J224+K224-(IF(J224&gt;0,MIN(Inputs!$L$10,J224+K224),0)),0))</f>
        <v>970</v>
      </c>
      <c r="AD224" s="32" t="n">
        <f aca="false">AC224-MIN(AC224,MAX(N224+O224-(IF(N224&gt;0,MIN(Inputs!$L$11,N224+O224),0)),0))</f>
        <v>970</v>
      </c>
      <c r="AE224" s="32" t="n">
        <f aca="false">AD224-MIN(AD224,MAX(R224+S224-(IF(R224&gt;0,MIN(Inputs!$L$12,R224+S224),0)),0))</f>
        <v>970</v>
      </c>
      <c r="AF224" s="32" t="n">
        <f aca="false">AE224-MIN(AE224,MAX(V224+W224-(IF(V224&gt;0,MIN(Inputs!$L$13,V224+W224),0)),0))</f>
        <v>970</v>
      </c>
      <c r="AG224" s="31" t="n">
        <f aca="false">(B224+C224-E224)+(F224+G224-I224)+(J224+K224-M224)+(N224+O224-Q224)+(R224+S224-U224)+(V224+W224-Y224)</f>
        <v>0</v>
      </c>
      <c r="AH224" s="31" t="n">
        <f aca="false">E224+I224+M224+Q224+U224+Y224</f>
        <v>0</v>
      </c>
      <c r="AI224" s="31" t="n">
        <f aca="false">C224+G224+K224+O224+S224+W224</f>
        <v>0</v>
      </c>
    </row>
    <row r="225" customFormat="false" ht="15" hidden="false" customHeight="false" outlineLevel="0" collapsed="false">
      <c r="A225" s="29" t="n">
        <v>221</v>
      </c>
      <c r="B225" s="30" t="n">
        <f aca="false">E224</f>
        <v>0</v>
      </c>
      <c r="C225" s="30" t="n">
        <f aca="false">B225*Inputs!$K$8/12</f>
        <v>0</v>
      </c>
      <c r="D225" s="30" t="n">
        <f aca="false">IF(B225&gt;0,MIN(Inputs!$L$8,B225+C225),0)+MIN(Z225,MAX(B225+C225-(IF(B225&gt;0,MIN(Inputs!$L$8,B225+C225),0)),0))</f>
        <v>0</v>
      </c>
      <c r="E225" s="31" t="n">
        <f aca="false">MAX(B225+C225-D225,0)</f>
        <v>0</v>
      </c>
      <c r="F225" s="30" t="n">
        <f aca="false">I224</f>
        <v>0</v>
      </c>
      <c r="G225" s="30" t="n">
        <f aca="false">F225*Inputs!$K$9/12</f>
        <v>0</v>
      </c>
      <c r="H225" s="30" t="n">
        <f aca="false">IF(F225&gt;0,MIN(Inputs!$L$9,F225+G225),0)+MIN(AA225,MAX(F225+G225-(IF(F225&gt;0,MIN(Inputs!$L$9,F225+G225),0)),0))</f>
        <v>0</v>
      </c>
      <c r="I225" s="31" t="n">
        <f aca="false">MAX(F225+G225-H225,0)</f>
        <v>0</v>
      </c>
      <c r="J225" s="30" t="n">
        <f aca="false">M224</f>
        <v>0</v>
      </c>
      <c r="K225" s="30" t="n">
        <f aca="false">J225*Inputs!$K$10/12</f>
        <v>0</v>
      </c>
      <c r="L225" s="30" t="n">
        <f aca="false">IF(J225&gt;0,MIN(Inputs!$L$10,J225+K225),0)+MIN(AB225,MAX(J225+K225-(IF(J225&gt;0,MIN(Inputs!$L$10,J225+K225),0)),0))</f>
        <v>0</v>
      </c>
      <c r="M225" s="31" t="n">
        <f aca="false">MAX(J225+K225-L225,0)</f>
        <v>0</v>
      </c>
      <c r="N225" s="30" t="n">
        <f aca="false">Q224</f>
        <v>0</v>
      </c>
      <c r="O225" s="30" t="n">
        <f aca="false">N225*Inputs!$K$11/12</f>
        <v>0</v>
      </c>
      <c r="P225" s="30" t="n">
        <f aca="false">IF(N225&gt;0,MIN(Inputs!$L$11,N225+O225),0)+MIN(AC225,MAX(N225+O225-(IF(N225&gt;0,MIN(Inputs!$L$11,N225+O225),0)),0))</f>
        <v>0</v>
      </c>
      <c r="Q225" s="31" t="n">
        <f aca="false">MAX(N225+O225-P225,0)</f>
        <v>0</v>
      </c>
      <c r="R225" s="30" t="n">
        <f aca="false">U224</f>
        <v>0</v>
      </c>
      <c r="S225" s="30" t="n">
        <f aca="false">R225*Inputs!$K$12/12</f>
        <v>0</v>
      </c>
      <c r="T225" s="30" t="n">
        <f aca="false">IF(R225&gt;0,MIN(Inputs!$L$12,R225+S225),0)+MIN(AD225,MAX(R225+S225-(IF(R225&gt;0,MIN(Inputs!$L$12,R225+S225),0)),0))</f>
        <v>0</v>
      </c>
      <c r="U225" s="31" t="n">
        <f aca="false">MAX(R225+S225-T225,0)</f>
        <v>0</v>
      </c>
      <c r="V225" s="30" t="n">
        <f aca="false">Y224</f>
        <v>0</v>
      </c>
      <c r="W225" s="30" t="n">
        <f aca="false">V225*Inputs!$K$13/12</f>
        <v>0</v>
      </c>
      <c r="X225" s="30" t="n">
        <f aca="false">IF(V225&gt;0,MIN(Inputs!$L$13,V225+W225),0)+MIN(AE225,MAX(V225+W225-(IF(V225&gt;0,MIN(Inputs!$L$13,V225+W225),0)),0))</f>
        <v>0</v>
      </c>
      <c r="Y225" s="31" t="n">
        <f aca="false">MAX(V225+W225-X225,0)</f>
        <v>0</v>
      </c>
      <c r="Z225" s="32" t="n">
        <f aca="false">Inputs!$B$4+IF(B225=0,Inputs!$L$8,0)+IF(F225=0,Inputs!$L$9,0)+IF(J225=0,Inputs!$L$10,0)+IF(N225=0,Inputs!$L$11,0)+IF(R225=0,Inputs!$L$12,0)+IF(V225=0,Inputs!$L$13,0)</f>
        <v>970</v>
      </c>
      <c r="AA225" s="32" t="n">
        <f aca="false">Z225-MIN(Z225,MAX(B225+C225-(IF(B225&gt;0,MIN(Inputs!$L$8,B225+C225),0)),0))</f>
        <v>970</v>
      </c>
      <c r="AB225" s="32" t="n">
        <f aca="false">AA225-MIN(AA225,MAX(F225+G225-(IF(F225&gt;0,MIN(Inputs!$L$9,F225+G225),0)),0))</f>
        <v>970</v>
      </c>
      <c r="AC225" s="32" t="n">
        <f aca="false">AB225-MIN(AB225,MAX(J225+K225-(IF(J225&gt;0,MIN(Inputs!$L$10,J225+K225),0)),0))</f>
        <v>970</v>
      </c>
      <c r="AD225" s="32" t="n">
        <f aca="false">AC225-MIN(AC225,MAX(N225+O225-(IF(N225&gt;0,MIN(Inputs!$L$11,N225+O225),0)),0))</f>
        <v>970</v>
      </c>
      <c r="AE225" s="32" t="n">
        <f aca="false">AD225-MIN(AD225,MAX(R225+S225-(IF(R225&gt;0,MIN(Inputs!$L$12,R225+S225),0)),0))</f>
        <v>970</v>
      </c>
      <c r="AF225" s="32" t="n">
        <f aca="false">AE225-MIN(AE225,MAX(V225+W225-(IF(V225&gt;0,MIN(Inputs!$L$13,V225+W225),0)),0))</f>
        <v>970</v>
      </c>
      <c r="AG225" s="31" t="n">
        <f aca="false">(B225+C225-E225)+(F225+G225-I225)+(J225+K225-M225)+(N225+O225-Q225)+(R225+S225-U225)+(V225+W225-Y225)</f>
        <v>0</v>
      </c>
      <c r="AH225" s="31" t="n">
        <f aca="false">E225+I225+M225+Q225+U225+Y225</f>
        <v>0</v>
      </c>
      <c r="AI225" s="31" t="n">
        <f aca="false">C225+G225+K225+O225+S225+W225</f>
        <v>0</v>
      </c>
    </row>
    <row r="226" customFormat="false" ht="15" hidden="false" customHeight="false" outlineLevel="0" collapsed="false">
      <c r="A226" s="29" t="n">
        <v>222</v>
      </c>
      <c r="B226" s="30" t="n">
        <f aca="false">E225</f>
        <v>0</v>
      </c>
      <c r="C226" s="30" t="n">
        <f aca="false">B226*Inputs!$K$8/12</f>
        <v>0</v>
      </c>
      <c r="D226" s="30" t="n">
        <f aca="false">IF(B226&gt;0,MIN(Inputs!$L$8,B226+C226),0)+MIN(Z226,MAX(B226+C226-(IF(B226&gt;0,MIN(Inputs!$L$8,B226+C226),0)),0))</f>
        <v>0</v>
      </c>
      <c r="E226" s="31" t="n">
        <f aca="false">MAX(B226+C226-D226,0)</f>
        <v>0</v>
      </c>
      <c r="F226" s="30" t="n">
        <f aca="false">I225</f>
        <v>0</v>
      </c>
      <c r="G226" s="30" t="n">
        <f aca="false">F226*Inputs!$K$9/12</f>
        <v>0</v>
      </c>
      <c r="H226" s="30" t="n">
        <f aca="false">IF(F226&gt;0,MIN(Inputs!$L$9,F226+G226),0)+MIN(AA226,MAX(F226+G226-(IF(F226&gt;0,MIN(Inputs!$L$9,F226+G226),0)),0))</f>
        <v>0</v>
      </c>
      <c r="I226" s="31" t="n">
        <f aca="false">MAX(F226+G226-H226,0)</f>
        <v>0</v>
      </c>
      <c r="J226" s="30" t="n">
        <f aca="false">M225</f>
        <v>0</v>
      </c>
      <c r="K226" s="30" t="n">
        <f aca="false">J226*Inputs!$K$10/12</f>
        <v>0</v>
      </c>
      <c r="L226" s="30" t="n">
        <f aca="false">IF(J226&gt;0,MIN(Inputs!$L$10,J226+K226),0)+MIN(AB226,MAX(J226+K226-(IF(J226&gt;0,MIN(Inputs!$L$10,J226+K226),0)),0))</f>
        <v>0</v>
      </c>
      <c r="M226" s="31" t="n">
        <f aca="false">MAX(J226+K226-L226,0)</f>
        <v>0</v>
      </c>
      <c r="N226" s="30" t="n">
        <f aca="false">Q225</f>
        <v>0</v>
      </c>
      <c r="O226" s="30" t="n">
        <f aca="false">N226*Inputs!$K$11/12</f>
        <v>0</v>
      </c>
      <c r="P226" s="30" t="n">
        <f aca="false">IF(N226&gt;0,MIN(Inputs!$L$11,N226+O226),0)+MIN(AC226,MAX(N226+O226-(IF(N226&gt;0,MIN(Inputs!$L$11,N226+O226),0)),0))</f>
        <v>0</v>
      </c>
      <c r="Q226" s="31" t="n">
        <f aca="false">MAX(N226+O226-P226,0)</f>
        <v>0</v>
      </c>
      <c r="R226" s="30" t="n">
        <f aca="false">U225</f>
        <v>0</v>
      </c>
      <c r="S226" s="30" t="n">
        <f aca="false">R226*Inputs!$K$12/12</f>
        <v>0</v>
      </c>
      <c r="T226" s="30" t="n">
        <f aca="false">IF(R226&gt;0,MIN(Inputs!$L$12,R226+S226),0)+MIN(AD226,MAX(R226+S226-(IF(R226&gt;0,MIN(Inputs!$L$12,R226+S226),0)),0))</f>
        <v>0</v>
      </c>
      <c r="U226" s="31" t="n">
        <f aca="false">MAX(R226+S226-T226,0)</f>
        <v>0</v>
      </c>
      <c r="V226" s="30" t="n">
        <f aca="false">Y225</f>
        <v>0</v>
      </c>
      <c r="W226" s="30" t="n">
        <f aca="false">V226*Inputs!$K$13/12</f>
        <v>0</v>
      </c>
      <c r="X226" s="30" t="n">
        <f aca="false">IF(V226&gt;0,MIN(Inputs!$L$13,V226+W226),0)+MIN(AE226,MAX(V226+W226-(IF(V226&gt;0,MIN(Inputs!$L$13,V226+W226),0)),0))</f>
        <v>0</v>
      </c>
      <c r="Y226" s="31" t="n">
        <f aca="false">MAX(V226+W226-X226,0)</f>
        <v>0</v>
      </c>
      <c r="Z226" s="32" t="n">
        <f aca="false">Inputs!$B$4+IF(B226=0,Inputs!$L$8,0)+IF(F226=0,Inputs!$L$9,0)+IF(J226=0,Inputs!$L$10,0)+IF(N226=0,Inputs!$L$11,0)+IF(R226=0,Inputs!$L$12,0)+IF(V226=0,Inputs!$L$13,0)</f>
        <v>970</v>
      </c>
      <c r="AA226" s="32" t="n">
        <f aca="false">Z226-MIN(Z226,MAX(B226+C226-(IF(B226&gt;0,MIN(Inputs!$L$8,B226+C226),0)),0))</f>
        <v>970</v>
      </c>
      <c r="AB226" s="32" t="n">
        <f aca="false">AA226-MIN(AA226,MAX(F226+G226-(IF(F226&gt;0,MIN(Inputs!$L$9,F226+G226),0)),0))</f>
        <v>970</v>
      </c>
      <c r="AC226" s="32" t="n">
        <f aca="false">AB226-MIN(AB226,MAX(J226+K226-(IF(J226&gt;0,MIN(Inputs!$L$10,J226+K226),0)),0))</f>
        <v>970</v>
      </c>
      <c r="AD226" s="32" t="n">
        <f aca="false">AC226-MIN(AC226,MAX(N226+O226-(IF(N226&gt;0,MIN(Inputs!$L$11,N226+O226),0)),0))</f>
        <v>970</v>
      </c>
      <c r="AE226" s="32" t="n">
        <f aca="false">AD226-MIN(AD226,MAX(R226+S226-(IF(R226&gt;0,MIN(Inputs!$L$12,R226+S226),0)),0))</f>
        <v>970</v>
      </c>
      <c r="AF226" s="32" t="n">
        <f aca="false">AE226-MIN(AE226,MAX(V226+W226-(IF(V226&gt;0,MIN(Inputs!$L$13,V226+W226),0)),0))</f>
        <v>970</v>
      </c>
      <c r="AG226" s="31" t="n">
        <f aca="false">(B226+C226-E226)+(F226+G226-I226)+(J226+K226-M226)+(N226+O226-Q226)+(R226+S226-U226)+(V226+W226-Y226)</f>
        <v>0</v>
      </c>
      <c r="AH226" s="31" t="n">
        <f aca="false">E226+I226+M226+Q226+U226+Y226</f>
        <v>0</v>
      </c>
      <c r="AI226" s="31" t="n">
        <f aca="false">C226+G226+K226+O226+S226+W226</f>
        <v>0</v>
      </c>
    </row>
    <row r="227" customFormat="false" ht="15" hidden="false" customHeight="false" outlineLevel="0" collapsed="false">
      <c r="A227" s="29" t="n">
        <v>223</v>
      </c>
      <c r="B227" s="30" t="n">
        <f aca="false">E226</f>
        <v>0</v>
      </c>
      <c r="C227" s="30" t="n">
        <f aca="false">B227*Inputs!$K$8/12</f>
        <v>0</v>
      </c>
      <c r="D227" s="30" t="n">
        <f aca="false">IF(B227&gt;0,MIN(Inputs!$L$8,B227+C227),0)+MIN(Z227,MAX(B227+C227-(IF(B227&gt;0,MIN(Inputs!$L$8,B227+C227),0)),0))</f>
        <v>0</v>
      </c>
      <c r="E227" s="31" t="n">
        <f aca="false">MAX(B227+C227-D227,0)</f>
        <v>0</v>
      </c>
      <c r="F227" s="30" t="n">
        <f aca="false">I226</f>
        <v>0</v>
      </c>
      <c r="G227" s="30" t="n">
        <f aca="false">F227*Inputs!$K$9/12</f>
        <v>0</v>
      </c>
      <c r="H227" s="30" t="n">
        <f aca="false">IF(F227&gt;0,MIN(Inputs!$L$9,F227+G227),0)+MIN(AA227,MAX(F227+G227-(IF(F227&gt;0,MIN(Inputs!$L$9,F227+G227),0)),0))</f>
        <v>0</v>
      </c>
      <c r="I227" s="31" t="n">
        <f aca="false">MAX(F227+G227-H227,0)</f>
        <v>0</v>
      </c>
      <c r="J227" s="30" t="n">
        <f aca="false">M226</f>
        <v>0</v>
      </c>
      <c r="K227" s="30" t="n">
        <f aca="false">J227*Inputs!$K$10/12</f>
        <v>0</v>
      </c>
      <c r="L227" s="30" t="n">
        <f aca="false">IF(J227&gt;0,MIN(Inputs!$L$10,J227+K227),0)+MIN(AB227,MAX(J227+K227-(IF(J227&gt;0,MIN(Inputs!$L$10,J227+K227),0)),0))</f>
        <v>0</v>
      </c>
      <c r="M227" s="31" t="n">
        <f aca="false">MAX(J227+K227-L227,0)</f>
        <v>0</v>
      </c>
      <c r="N227" s="30" t="n">
        <f aca="false">Q226</f>
        <v>0</v>
      </c>
      <c r="O227" s="30" t="n">
        <f aca="false">N227*Inputs!$K$11/12</f>
        <v>0</v>
      </c>
      <c r="P227" s="30" t="n">
        <f aca="false">IF(N227&gt;0,MIN(Inputs!$L$11,N227+O227),0)+MIN(AC227,MAX(N227+O227-(IF(N227&gt;0,MIN(Inputs!$L$11,N227+O227),0)),0))</f>
        <v>0</v>
      </c>
      <c r="Q227" s="31" t="n">
        <f aca="false">MAX(N227+O227-P227,0)</f>
        <v>0</v>
      </c>
      <c r="R227" s="30" t="n">
        <f aca="false">U226</f>
        <v>0</v>
      </c>
      <c r="S227" s="30" t="n">
        <f aca="false">R227*Inputs!$K$12/12</f>
        <v>0</v>
      </c>
      <c r="T227" s="30" t="n">
        <f aca="false">IF(R227&gt;0,MIN(Inputs!$L$12,R227+S227),0)+MIN(AD227,MAX(R227+S227-(IF(R227&gt;0,MIN(Inputs!$L$12,R227+S227),0)),0))</f>
        <v>0</v>
      </c>
      <c r="U227" s="31" t="n">
        <f aca="false">MAX(R227+S227-T227,0)</f>
        <v>0</v>
      </c>
      <c r="V227" s="30" t="n">
        <f aca="false">Y226</f>
        <v>0</v>
      </c>
      <c r="W227" s="30" t="n">
        <f aca="false">V227*Inputs!$K$13/12</f>
        <v>0</v>
      </c>
      <c r="X227" s="30" t="n">
        <f aca="false">IF(V227&gt;0,MIN(Inputs!$L$13,V227+W227),0)+MIN(AE227,MAX(V227+W227-(IF(V227&gt;0,MIN(Inputs!$L$13,V227+W227),0)),0))</f>
        <v>0</v>
      </c>
      <c r="Y227" s="31" t="n">
        <f aca="false">MAX(V227+W227-X227,0)</f>
        <v>0</v>
      </c>
      <c r="Z227" s="32" t="n">
        <f aca="false">Inputs!$B$4+IF(B227=0,Inputs!$L$8,0)+IF(F227=0,Inputs!$L$9,0)+IF(J227=0,Inputs!$L$10,0)+IF(N227=0,Inputs!$L$11,0)+IF(R227=0,Inputs!$L$12,0)+IF(V227=0,Inputs!$L$13,0)</f>
        <v>970</v>
      </c>
      <c r="AA227" s="32" t="n">
        <f aca="false">Z227-MIN(Z227,MAX(B227+C227-(IF(B227&gt;0,MIN(Inputs!$L$8,B227+C227),0)),0))</f>
        <v>970</v>
      </c>
      <c r="AB227" s="32" t="n">
        <f aca="false">AA227-MIN(AA227,MAX(F227+G227-(IF(F227&gt;0,MIN(Inputs!$L$9,F227+G227),0)),0))</f>
        <v>970</v>
      </c>
      <c r="AC227" s="32" t="n">
        <f aca="false">AB227-MIN(AB227,MAX(J227+K227-(IF(J227&gt;0,MIN(Inputs!$L$10,J227+K227),0)),0))</f>
        <v>970</v>
      </c>
      <c r="AD227" s="32" t="n">
        <f aca="false">AC227-MIN(AC227,MAX(N227+O227-(IF(N227&gt;0,MIN(Inputs!$L$11,N227+O227),0)),0))</f>
        <v>970</v>
      </c>
      <c r="AE227" s="32" t="n">
        <f aca="false">AD227-MIN(AD227,MAX(R227+S227-(IF(R227&gt;0,MIN(Inputs!$L$12,R227+S227),0)),0))</f>
        <v>970</v>
      </c>
      <c r="AF227" s="32" t="n">
        <f aca="false">AE227-MIN(AE227,MAX(V227+W227-(IF(V227&gt;0,MIN(Inputs!$L$13,V227+W227),0)),0))</f>
        <v>970</v>
      </c>
      <c r="AG227" s="31" t="n">
        <f aca="false">(B227+C227-E227)+(F227+G227-I227)+(J227+K227-M227)+(N227+O227-Q227)+(R227+S227-U227)+(V227+W227-Y227)</f>
        <v>0</v>
      </c>
      <c r="AH227" s="31" t="n">
        <f aca="false">E227+I227+M227+Q227+U227+Y227</f>
        <v>0</v>
      </c>
      <c r="AI227" s="31" t="n">
        <f aca="false">C227+G227+K227+O227+S227+W227</f>
        <v>0</v>
      </c>
    </row>
    <row r="228" customFormat="false" ht="15" hidden="false" customHeight="false" outlineLevel="0" collapsed="false">
      <c r="A228" s="29" t="n">
        <v>224</v>
      </c>
      <c r="B228" s="30" t="n">
        <f aca="false">E227</f>
        <v>0</v>
      </c>
      <c r="C228" s="30" t="n">
        <f aca="false">B228*Inputs!$K$8/12</f>
        <v>0</v>
      </c>
      <c r="D228" s="30" t="n">
        <f aca="false">IF(B228&gt;0,MIN(Inputs!$L$8,B228+C228),0)+MIN(Z228,MAX(B228+C228-(IF(B228&gt;0,MIN(Inputs!$L$8,B228+C228),0)),0))</f>
        <v>0</v>
      </c>
      <c r="E228" s="31" t="n">
        <f aca="false">MAX(B228+C228-D228,0)</f>
        <v>0</v>
      </c>
      <c r="F228" s="30" t="n">
        <f aca="false">I227</f>
        <v>0</v>
      </c>
      <c r="G228" s="30" t="n">
        <f aca="false">F228*Inputs!$K$9/12</f>
        <v>0</v>
      </c>
      <c r="H228" s="30" t="n">
        <f aca="false">IF(F228&gt;0,MIN(Inputs!$L$9,F228+G228),0)+MIN(AA228,MAX(F228+G228-(IF(F228&gt;0,MIN(Inputs!$L$9,F228+G228),0)),0))</f>
        <v>0</v>
      </c>
      <c r="I228" s="31" t="n">
        <f aca="false">MAX(F228+G228-H228,0)</f>
        <v>0</v>
      </c>
      <c r="J228" s="30" t="n">
        <f aca="false">M227</f>
        <v>0</v>
      </c>
      <c r="K228" s="30" t="n">
        <f aca="false">J228*Inputs!$K$10/12</f>
        <v>0</v>
      </c>
      <c r="L228" s="30" t="n">
        <f aca="false">IF(J228&gt;0,MIN(Inputs!$L$10,J228+K228),0)+MIN(AB228,MAX(J228+K228-(IF(J228&gt;0,MIN(Inputs!$L$10,J228+K228),0)),0))</f>
        <v>0</v>
      </c>
      <c r="M228" s="31" t="n">
        <f aca="false">MAX(J228+K228-L228,0)</f>
        <v>0</v>
      </c>
      <c r="N228" s="30" t="n">
        <f aca="false">Q227</f>
        <v>0</v>
      </c>
      <c r="O228" s="30" t="n">
        <f aca="false">N228*Inputs!$K$11/12</f>
        <v>0</v>
      </c>
      <c r="P228" s="30" t="n">
        <f aca="false">IF(N228&gt;0,MIN(Inputs!$L$11,N228+O228),0)+MIN(AC228,MAX(N228+O228-(IF(N228&gt;0,MIN(Inputs!$L$11,N228+O228),0)),0))</f>
        <v>0</v>
      </c>
      <c r="Q228" s="31" t="n">
        <f aca="false">MAX(N228+O228-P228,0)</f>
        <v>0</v>
      </c>
      <c r="R228" s="30" t="n">
        <f aca="false">U227</f>
        <v>0</v>
      </c>
      <c r="S228" s="30" t="n">
        <f aca="false">R228*Inputs!$K$12/12</f>
        <v>0</v>
      </c>
      <c r="T228" s="30" t="n">
        <f aca="false">IF(R228&gt;0,MIN(Inputs!$L$12,R228+S228),0)+MIN(AD228,MAX(R228+S228-(IF(R228&gt;0,MIN(Inputs!$L$12,R228+S228),0)),0))</f>
        <v>0</v>
      </c>
      <c r="U228" s="31" t="n">
        <f aca="false">MAX(R228+S228-T228,0)</f>
        <v>0</v>
      </c>
      <c r="V228" s="30" t="n">
        <f aca="false">Y227</f>
        <v>0</v>
      </c>
      <c r="W228" s="30" t="n">
        <f aca="false">V228*Inputs!$K$13/12</f>
        <v>0</v>
      </c>
      <c r="X228" s="30" t="n">
        <f aca="false">IF(V228&gt;0,MIN(Inputs!$L$13,V228+W228),0)+MIN(AE228,MAX(V228+W228-(IF(V228&gt;0,MIN(Inputs!$L$13,V228+W228),0)),0))</f>
        <v>0</v>
      </c>
      <c r="Y228" s="31" t="n">
        <f aca="false">MAX(V228+W228-X228,0)</f>
        <v>0</v>
      </c>
      <c r="Z228" s="32" t="n">
        <f aca="false">Inputs!$B$4+IF(B228=0,Inputs!$L$8,0)+IF(F228=0,Inputs!$L$9,0)+IF(J228=0,Inputs!$L$10,0)+IF(N228=0,Inputs!$L$11,0)+IF(R228=0,Inputs!$L$12,0)+IF(V228=0,Inputs!$L$13,0)</f>
        <v>970</v>
      </c>
      <c r="AA228" s="32" t="n">
        <f aca="false">Z228-MIN(Z228,MAX(B228+C228-(IF(B228&gt;0,MIN(Inputs!$L$8,B228+C228),0)),0))</f>
        <v>970</v>
      </c>
      <c r="AB228" s="32" t="n">
        <f aca="false">AA228-MIN(AA228,MAX(F228+G228-(IF(F228&gt;0,MIN(Inputs!$L$9,F228+G228),0)),0))</f>
        <v>970</v>
      </c>
      <c r="AC228" s="32" t="n">
        <f aca="false">AB228-MIN(AB228,MAX(J228+K228-(IF(J228&gt;0,MIN(Inputs!$L$10,J228+K228),0)),0))</f>
        <v>970</v>
      </c>
      <c r="AD228" s="32" t="n">
        <f aca="false">AC228-MIN(AC228,MAX(N228+O228-(IF(N228&gt;0,MIN(Inputs!$L$11,N228+O228),0)),0))</f>
        <v>970</v>
      </c>
      <c r="AE228" s="32" t="n">
        <f aca="false">AD228-MIN(AD228,MAX(R228+S228-(IF(R228&gt;0,MIN(Inputs!$L$12,R228+S228),0)),0))</f>
        <v>970</v>
      </c>
      <c r="AF228" s="32" t="n">
        <f aca="false">AE228-MIN(AE228,MAX(V228+W228-(IF(V228&gt;0,MIN(Inputs!$L$13,V228+W228),0)),0))</f>
        <v>970</v>
      </c>
      <c r="AG228" s="31" t="n">
        <f aca="false">(B228+C228-E228)+(F228+G228-I228)+(J228+K228-M228)+(N228+O228-Q228)+(R228+S228-U228)+(V228+W228-Y228)</f>
        <v>0</v>
      </c>
      <c r="AH228" s="31" t="n">
        <f aca="false">E228+I228+M228+Q228+U228+Y228</f>
        <v>0</v>
      </c>
      <c r="AI228" s="31" t="n">
        <f aca="false">C228+G228+K228+O228+S228+W228</f>
        <v>0</v>
      </c>
    </row>
    <row r="229" customFormat="false" ht="15" hidden="false" customHeight="false" outlineLevel="0" collapsed="false">
      <c r="A229" s="29" t="n">
        <v>225</v>
      </c>
      <c r="B229" s="30" t="n">
        <f aca="false">E228</f>
        <v>0</v>
      </c>
      <c r="C229" s="30" t="n">
        <f aca="false">B229*Inputs!$K$8/12</f>
        <v>0</v>
      </c>
      <c r="D229" s="30" t="n">
        <f aca="false">IF(B229&gt;0,MIN(Inputs!$L$8,B229+C229),0)+MIN(Z229,MAX(B229+C229-(IF(B229&gt;0,MIN(Inputs!$L$8,B229+C229),0)),0))</f>
        <v>0</v>
      </c>
      <c r="E229" s="31" t="n">
        <f aca="false">MAX(B229+C229-D229,0)</f>
        <v>0</v>
      </c>
      <c r="F229" s="30" t="n">
        <f aca="false">I228</f>
        <v>0</v>
      </c>
      <c r="G229" s="30" t="n">
        <f aca="false">F229*Inputs!$K$9/12</f>
        <v>0</v>
      </c>
      <c r="H229" s="30" t="n">
        <f aca="false">IF(F229&gt;0,MIN(Inputs!$L$9,F229+G229),0)+MIN(AA229,MAX(F229+G229-(IF(F229&gt;0,MIN(Inputs!$L$9,F229+G229),0)),0))</f>
        <v>0</v>
      </c>
      <c r="I229" s="31" t="n">
        <f aca="false">MAX(F229+G229-H229,0)</f>
        <v>0</v>
      </c>
      <c r="J229" s="30" t="n">
        <f aca="false">M228</f>
        <v>0</v>
      </c>
      <c r="K229" s="30" t="n">
        <f aca="false">J229*Inputs!$K$10/12</f>
        <v>0</v>
      </c>
      <c r="L229" s="30" t="n">
        <f aca="false">IF(J229&gt;0,MIN(Inputs!$L$10,J229+K229),0)+MIN(AB229,MAX(J229+K229-(IF(J229&gt;0,MIN(Inputs!$L$10,J229+K229),0)),0))</f>
        <v>0</v>
      </c>
      <c r="M229" s="31" t="n">
        <f aca="false">MAX(J229+K229-L229,0)</f>
        <v>0</v>
      </c>
      <c r="N229" s="30" t="n">
        <f aca="false">Q228</f>
        <v>0</v>
      </c>
      <c r="O229" s="30" t="n">
        <f aca="false">N229*Inputs!$K$11/12</f>
        <v>0</v>
      </c>
      <c r="P229" s="30" t="n">
        <f aca="false">IF(N229&gt;0,MIN(Inputs!$L$11,N229+O229),0)+MIN(AC229,MAX(N229+O229-(IF(N229&gt;0,MIN(Inputs!$L$11,N229+O229),0)),0))</f>
        <v>0</v>
      </c>
      <c r="Q229" s="31" t="n">
        <f aca="false">MAX(N229+O229-P229,0)</f>
        <v>0</v>
      </c>
      <c r="R229" s="30" t="n">
        <f aca="false">U228</f>
        <v>0</v>
      </c>
      <c r="S229" s="30" t="n">
        <f aca="false">R229*Inputs!$K$12/12</f>
        <v>0</v>
      </c>
      <c r="T229" s="30" t="n">
        <f aca="false">IF(R229&gt;0,MIN(Inputs!$L$12,R229+S229),0)+MIN(AD229,MAX(R229+S229-(IF(R229&gt;0,MIN(Inputs!$L$12,R229+S229),0)),0))</f>
        <v>0</v>
      </c>
      <c r="U229" s="31" t="n">
        <f aca="false">MAX(R229+S229-T229,0)</f>
        <v>0</v>
      </c>
      <c r="V229" s="30" t="n">
        <f aca="false">Y228</f>
        <v>0</v>
      </c>
      <c r="W229" s="30" t="n">
        <f aca="false">V229*Inputs!$K$13/12</f>
        <v>0</v>
      </c>
      <c r="X229" s="30" t="n">
        <f aca="false">IF(V229&gt;0,MIN(Inputs!$L$13,V229+W229),0)+MIN(AE229,MAX(V229+W229-(IF(V229&gt;0,MIN(Inputs!$L$13,V229+W229),0)),0))</f>
        <v>0</v>
      </c>
      <c r="Y229" s="31" t="n">
        <f aca="false">MAX(V229+W229-X229,0)</f>
        <v>0</v>
      </c>
      <c r="Z229" s="32" t="n">
        <f aca="false">Inputs!$B$4+IF(B229=0,Inputs!$L$8,0)+IF(F229=0,Inputs!$L$9,0)+IF(J229=0,Inputs!$L$10,0)+IF(N229=0,Inputs!$L$11,0)+IF(R229=0,Inputs!$L$12,0)+IF(V229=0,Inputs!$L$13,0)</f>
        <v>970</v>
      </c>
      <c r="AA229" s="32" t="n">
        <f aca="false">Z229-MIN(Z229,MAX(B229+C229-(IF(B229&gt;0,MIN(Inputs!$L$8,B229+C229),0)),0))</f>
        <v>970</v>
      </c>
      <c r="AB229" s="32" t="n">
        <f aca="false">AA229-MIN(AA229,MAX(F229+G229-(IF(F229&gt;0,MIN(Inputs!$L$9,F229+G229),0)),0))</f>
        <v>970</v>
      </c>
      <c r="AC229" s="32" t="n">
        <f aca="false">AB229-MIN(AB229,MAX(J229+K229-(IF(J229&gt;0,MIN(Inputs!$L$10,J229+K229),0)),0))</f>
        <v>970</v>
      </c>
      <c r="AD229" s="32" t="n">
        <f aca="false">AC229-MIN(AC229,MAX(N229+O229-(IF(N229&gt;0,MIN(Inputs!$L$11,N229+O229),0)),0))</f>
        <v>970</v>
      </c>
      <c r="AE229" s="32" t="n">
        <f aca="false">AD229-MIN(AD229,MAX(R229+S229-(IF(R229&gt;0,MIN(Inputs!$L$12,R229+S229),0)),0))</f>
        <v>970</v>
      </c>
      <c r="AF229" s="32" t="n">
        <f aca="false">AE229-MIN(AE229,MAX(V229+W229-(IF(V229&gt;0,MIN(Inputs!$L$13,V229+W229),0)),0))</f>
        <v>970</v>
      </c>
      <c r="AG229" s="31" t="n">
        <f aca="false">(B229+C229-E229)+(F229+G229-I229)+(J229+K229-M229)+(N229+O229-Q229)+(R229+S229-U229)+(V229+W229-Y229)</f>
        <v>0</v>
      </c>
      <c r="AH229" s="31" t="n">
        <f aca="false">E229+I229+M229+Q229+U229+Y229</f>
        <v>0</v>
      </c>
      <c r="AI229" s="31" t="n">
        <f aca="false">C229+G229+K229+O229+S229+W229</f>
        <v>0</v>
      </c>
    </row>
    <row r="230" customFormat="false" ht="15" hidden="false" customHeight="false" outlineLevel="0" collapsed="false">
      <c r="A230" s="29" t="n">
        <v>226</v>
      </c>
      <c r="B230" s="30" t="n">
        <f aca="false">E229</f>
        <v>0</v>
      </c>
      <c r="C230" s="30" t="n">
        <f aca="false">B230*Inputs!$K$8/12</f>
        <v>0</v>
      </c>
      <c r="D230" s="30" t="n">
        <f aca="false">IF(B230&gt;0,MIN(Inputs!$L$8,B230+C230),0)+MIN(Z230,MAX(B230+C230-(IF(B230&gt;0,MIN(Inputs!$L$8,B230+C230),0)),0))</f>
        <v>0</v>
      </c>
      <c r="E230" s="31" t="n">
        <f aca="false">MAX(B230+C230-D230,0)</f>
        <v>0</v>
      </c>
      <c r="F230" s="30" t="n">
        <f aca="false">I229</f>
        <v>0</v>
      </c>
      <c r="G230" s="30" t="n">
        <f aca="false">F230*Inputs!$K$9/12</f>
        <v>0</v>
      </c>
      <c r="H230" s="30" t="n">
        <f aca="false">IF(F230&gt;0,MIN(Inputs!$L$9,F230+G230),0)+MIN(AA230,MAX(F230+G230-(IF(F230&gt;0,MIN(Inputs!$L$9,F230+G230),0)),0))</f>
        <v>0</v>
      </c>
      <c r="I230" s="31" t="n">
        <f aca="false">MAX(F230+G230-H230,0)</f>
        <v>0</v>
      </c>
      <c r="J230" s="30" t="n">
        <f aca="false">M229</f>
        <v>0</v>
      </c>
      <c r="K230" s="30" t="n">
        <f aca="false">J230*Inputs!$K$10/12</f>
        <v>0</v>
      </c>
      <c r="L230" s="30" t="n">
        <f aca="false">IF(J230&gt;0,MIN(Inputs!$L$10,J230+K230),0)+MIN(AB230,MAX(J230+K230-(IF(J230&gt;0,MIN(Inputs!$L$10,J230+K230),0)),0))</f>
        <v>0</v>
      </c>
      <c r="M230" s="31" t="n">
        <f aca="false">MAX(J230+K230-L230,0)</f>
        <v>0</v>
      </c>
      <c r="N230" s="30" t="n">
        <f aca="false">Q229</f>
        <v>0</v>
      </c>
      <c r="O230" s="30" t="n">
        <f aca="false">N230*Inputs!$K$11/12</f>
        <v>0</v>
      </c>
      <c r="P230" s="30" t="n">
        <f aca="false">IF(N230&gt;0,MIN(Inputs!$L$11,N230+O230),0)+MIN(AC230,MAX(N230+O230-(IF(N230&gt;0,MIN(Inputs!$L$11,N230+O230),0)),0))</f>
        <v>0</v>
      </c>
      <c r="Q230" s="31" t="n">
        <f aca="false">MAX(N230+O230-P230,0)</f>
        <v>0</v>
      </c>
      <c r="R230" s="30" t="n">
        <f aca="false">U229</f>
        <v>0</v>
      </c>
      <c r="S230" s="30" t="n">
        <f aca="false">R230*Inputs!$K$12/12</f>
        <v>0</v>
      </c>
      <c r="T230" s="30" t="n">
        <f aca="false">IF(R230&gt;0,MIN(Inputs!$L$12,R230+S230),0)+MIN(AD230,MAX(R230+S230-(IF(R230&gt;0,MIN(Inputs!$L$12,R230+S230),0)),0))</f>
        <v>0</v>
      </c>
      <c r="U230" s="31" t="n">
        <f aca="false">MAX(R230+S230-T230,0)</f>
        <v>0</v>
      </c>
      <c r="V230" s="30" t="n">
        <f aca="false">Y229</f>
        <v>0</v>
      </c>
      <c r="W230" s="30" t="n">
        <f aca="false">V230*Inputs!$K$13/12</f>
        <v>0</v>
      </c>
      <c r="X230" s="30" t="n">
        <f aca="false">IF(V230&gt;0,MIN(Inputs!$L$13,V230+W230),0)+MIN(AE230,MAX(V230+W230-(IF(V230&gt;0,MIN(Inputs!$L$13,V230+W230),0)),0))</f>
        <v>0</v>
      </c>
      <c r="Y230" s="31" t="n">
        <f aca="false">MAX(V230+W230-X230,0)</f>
        <v>0</v>
      </c>
      <c r="Z230" s="32" t="n">
        <f aca="false">Inputs!$B$4+IF(B230=0,Inputs!$L$8,0)+IF(F230=0,Inputs!$L$9,0)+IF(J230=0,Inputs!$L$10,0)+IF(N230=0,Inputs!$L$11,0)+IF(R230=0,Inputs!$L$12,0)+IF(V230=0,Inputs!$L$13,0)</f>
        <v>970</v>
      </c>
      <c r="AA230" s="32" t="n">
        <f aca="false">Z230-MIN(Z230,MAX(B230+C230-(IF(B230&gt;0,MIN(Inputs!$L$8,B230+C230),0)),0))</f>
        <v>970</v>
      </c>
      <c r="AB230" s="32" t="n">
        <f aca="false">AA230-MIN(AA230,MAX(F230+G230-(IF(F230&gt;0,MIN(Inputs!$L$9,F230+G230),0)),0))</f>
        <v>970</v>
      </c>
      <c r="AC230" s="32" t="n">
        <f aca="false">AB230-MIN(AB230,MAX(J230+K230-(IF(J230&gt;0,MIN(Inputs!$L$10,J230+K230),0)),0))</f>
        <v>970</v>
      </c>
      <c r="AD230" s="32" t="n">
        <f aca="false">AC230-MIN(AC230,MAX(N230+O230-(IF(N230&gt;0,MIN(Inputs!$L$11,N230+O230),0)),0))</f>
        <v>970</v>
      </c>
      <c r="AE230" s="32" t="n">
        <f aca="false">AD230-MIN(AD230,MAX(R230+S230-(IF(R230&gt;0,MIN(Inputs!$L$12,R230+S230),0)),0))</f>
        <v>970</v>
      </c>
      <c r="AF230" s="32" t="n">
        <f aca="false">AE230-MIN(AE230,MAX(V230+W230-(IF(V230&gt;0,MIN(Inputs!$L$13,V230+W230),0)),0))</f>
        <v>970</v>
      </c>
      <c r="AG230" s="31" t="n">
        <f aca="false">(B230+C230-E230)+(F230+G230-I230)+(J230+K230-M230)+(N230+O230-Q230)+(R230+S230-U230)+(V230+W230-Y230)</f>
        <v>0</v>
      </c>
      <c r="AH230" s="31" t="n">
        <f aca="false">E230+I230+M230+Q230+U230+Y230</f>
        <v>0</v>
      </c>
      <c r="AI230" s="31" t="n">
        <f aca="false">C230+G230+K230+O230+S230+W230</f>
        <v>0</v>
      </c>
    </row>
    <row r="231" customFormat="false" ht="15" hidden="false" customHeight="false" outlineLevel="0" collapsed="false">
      <c r="A231" s="29" t="n">
        <v>227</v>
      </c>
      <c r="B231" s="30" t="n">
        <f aca="false">E230</f>
        <v>0</v>
      </c>
      <c r="C231" s="30" t="n">
        <f aca="false">B231*Inputs!$K$8/12</f>
        <v>0</v>
      </c>
      <c r="D231" s="30" t="n">
        <f aca="false">IF(B231&gt;0,MIN(Inputs!$L$8,B231+C231),0)+MIN(Z231,MAX(B231+C231-(IF(B231&gt;0,MIN(Inputs!$L$8,B231+C231),0)),0))</f>
        <v>0</v>
      </c>
      <c r="E231" s="31" t="n">
        <f aca="false">MAX(B231+C231-D231,0)</f>
        <v>0</v>
      </c>
      <c r="F231" s="30" t="n">
        <f aca="false">I230</f>
        <v>0</v>
      </c>
      <c r="G231" s="30" t="n">
        <f aca="false">F231*Inputs!$K$9/12</f>
        <v>0</v>
      </c>
      <c r="H231" s="30" t="n">
        <f aca="false">IF(F231&gt;0,MIN(Inputs!$L$9,F231+G231),0)+MIN(AA231,MAX(F231+G231-(IF(F231&gt;0,MIN(Inputs!$L$9,F231+G231),0)),0))</f>
        <v>0</v>
      </c>
      <c r="I231" s="31" t="n">
        <f aca="false">MAX(F231+G231-H231,0)</f>
        <v>0</v>
      </c>
      <c r="J231" s="30" t="n">
        <f aca="false">M230</f>
        <v>0</v>
      </c>
      <c r="K231" s="30" t="n">
        <f aca="false">J231*Inputs!$K$10/12</f>
        <v>0</v>
      </c>
      <c r="L231" s="30" t="n">
        <f aca="false">IF(J231&gt;0,MIN(Inputs!$L$10,J231+K231),0)+MIN(AB231,MAX(J231+K231-(IF(J231&gt;0,MIN(Inputs!$L$10,J231+K231),0)),0))</f>
        <v>0</v>
      </c>
      <c r="M231" s="31" t="n">
        <f aca="false">MAX(J231+K231-L231,0)</f>
        <v>0</v>
      </c>
      <c r="N231" s="30" t="n">
        <f aca="false">Q230</f>
        <v>0</v>
      </c>
      <c r="O231" s="30" t="n">
        <f aca="false">N231*Inputs!$K$11/12</f>
        <v>0</v>
      </c>
      <c r="P231" s="30" t="n">
        <f aca="false">IF(N231&gt;0,MIN(Inputs!$L$11,N231+O231),0)+MIN(AC231,MAX(N231+O231-(IF(N231&gt;0,MIN(Inputs!$L$11,N231+O231),0)),0))</f>
        <v>0</v>
      </c>
      <c r="Q231" s="31" t="n">
        <f aca="false">MAX(N231+O231-P231,0)</f>
        <v>0</v>
      </c>
      <c r="R231" s="30" t="n">
        <f aca="false">U230</f>
        <v>0</v>
      </c>
      <c r="S231" s="30" t="n">
        <f aca="false">R231*Inputs!$K$12/12</f>
        <v>0</v>
      </c>
      <c r="T231" s="30" t="n">
        <f aca="false">IF(R231&gt;0,MIN(Inputs!$L$12,R231+S231),0)+MIN(AD231,MAX(R231+S231-(IF(R231&gt;0,MIN(Inputs!$L$12,R231+S231),0)),0))</f>
        <v>0</v>
      </c>
      <c r="U231" s="31" t="n">
        <f aca="false">MAX(R231+S231-T231,0)</f>
        <v>0</v>
      </c>
      <c r="V231" s="30" t="n">
        <f aca="false">Y230</f>
        <v>0</v>
      </c>
      <c r="W231" s="30" t="n">
        <f aca="false">V231*Inputs!$K$13/12</f>
        <v>0</v>
      </c>
      <c r="X231" s="30" t="n">
        <f aca="false">IF(V231&gt;0,MIN(Inputs!$L$13,V231+W231),0)+MIN(AE231,MAX(V231+W231-(IF(V231&gt;0,MIN(Inputs!$L$13,V231+W231),0)),0))</f>
        <v>0</v>
      </c>
      <c r="Y231" s="31" t="n">
        <f aca="false">MAX(V231+W231-X231,0)</f>
        <v>0</v>
      </c>
      <c r="Z231" s="32" t="n">
        <f aca="false">Inputs!$B$4+IF(B231=0,Inputs!$L$8,0)+IF(F231=0,Inputs!$L$9,0)+IF(J231=0,Inputs!$L$10,0)+IF(N231=0,Inputs!$L$11,0)+IF(R231=0,Inputs!$L$12,0)+IF(V231=0,Inputs!$L$13,0)</f>
        <v>970</v>
      </c>
      <c r="AA231" s="32" t="n">
        <f aca="false">Z231-MIN(Z231,MAX(B231+C231-(IF(B231&gt;0,MIN(Inputs!$L$8,B231+C231),0)),0))</f>
        <v>970</v>
      </c>
      <c r="AB231" s="32" t="n">
        <f aca="false">AA231-MIN(AA231,MAX(F231+G231-(IF(F231&gt;0,MIN(Inputs!$L$9,F231+G231),0)),0))</f>
        <v>970</v>
      </c>
      <c r="AC231" s="32" t="n">
        <f aca="false">AB231-MIN(AB231,MAX(J231+K231-(IF(J231&gt;0,MIN(Inputs!$L$10,J231+K231),0)),0))</f>
        <v>970</v>
      </c>
      <c r="AD231" s="32" t="n">
        <f aca="false">AC231-MIN(AC231,MAX(N231+O231-(IF(N231&gt;0,MIN(Inputs!$L$11,N231+O231),0)),0))</f>
        <v>970</v>
      </c>
      <c r="AE231" s="32" t="n">
        <f aca="false">AD231-MIN(AD231,MAX(R231+S231-(IF(R231&gt;0,MIN(Inputs!$L$12,R231+S231),0)),0))</f>
        <v>970</v>
      </c>
      <c r="AF231" s="32" t="n">
        <f aca="false">AE231-MIN(AE231,MAX(V231+W231-(IF(V231&gt;0,MIN(Inputs!$L$13,V231+W231),0)),0))</f>
        <v>970</v>
      </c>
      <c r="AG231" s="31" t="n">
        <f aca="false">(B231+C231-E231)+(F231+G231-I231)+(J231+K231-M231)+(N231+O231-Q231)+(R231+S231-U231)+(V231+W231-Y231)</f>
        <v>0</v>
      </c>
      <c r="AH231" s="31" t="n">
        <f aca="false">E231+I231+M231+Q231+U231+Y231</f>
        <v>0</v>
      </c>
      <c r="AI231" s="31" t="n">
        <f aca="false">C231+G231+K231+O231+S231+W231</f>
        <v>0</v>
      </c>
    </row>
    <row r="232" customFormat="false" ht="15" hidden="false" customHeight="false" outlineLevel="0" collapsed="false">
      <c r="A232" s="29" t="n">
        <v>228</v>
      </c>
      <c r="B232" s="30" t="n">
        <f aca="false">E231</f>
        <v>0</v>
      </c>
      <c r="C232" s="30" t="n">
        <f aca="false">B232*Inputs!$K$8/12</f>
        <v>0</v>
      </c>
      <c r="D232" s="30" t="n">
        <f aca="false">IF(B232&gt;0,MIN(Inputs!$L$8,B232+C232),0)+MIN(Z232,MAX(B232+C232-(IF(B232&gt;0,MIN(Inputs!$L$8,B232+C232),0)),0))</f>
        <v>0</v>
      </c>
      <c r="E232" s="31" t="n">
        <f aca="false">MAX(B232+C232-D232,0)</f>
        <v>0</v>
      </c>
      <c r="F232" s="30" t="n">
        <f aca="false">I231</f>
        <v>0</v>
      </c>
      <c r="G232" s="30" t="n">
        <f aca="false">F232*Inputs!$K$9/12</f>
        <v>0</v>
      </c>
      <c r="H232" s="30" t="n">
        <f aca="false">IF(F232&gt;0,MIN(Inputs!$L$9,F232+G232),0)+MIN(AA232,MAX(F232+G232-(IF(F232&gt;0,MIN(Inputs!$L$9,F232+G232),0)),0))</f>
        <v>0</v>
      </c>
      <c r="I232" s="31" t="n">
        <f aca="false">MAX(F232+G232-H232,0)</f>
        <v>0</v>
      </c>
      <c r="J232" s="30" t="n">
        <f aca="false">M231</f>
        <v>0</v>
      </c>
      <c r="K232" s="30" t="n">
        <f aca="false">J232*Inputs!$K$10/12</f>
        <v>0</v>
      </c>
      <c r="L232" s="30" t="n">
        <f aca="false">IF(J232&gt;0,MIN(Inputs!$L$10,J232+K232),0)+MIN(AB232,MAX(J232+K232-(IF(J232&gt;0,MIN(Inputs!$L$10,J232+K232),0)),0))</f>
        <v>0</v>
      </c>
      <c r="M232" s="31" t="n">
        <f aca="false">MAX(J232+K232-L232,0)</f>
        <v>0</v>
      </c>
      <c r="N232" s="30" t="n">
        <f aca="false">Q231</f>
        <v>0</v>
      </c>
      <c r="O232" s="30" t="n">
        <f aca="false">N232*Inputs!$K$11/12</f>
        <v>0</v>
      </c>
      <c r="P232" s="30" t="n">
        <f aca="false">IF(N232&gt;0,MIN(Inputs!$L$11,N232+O232),0)+MIN(AC232,MAX(N232+O232-(IF(N232&gt;0,MIN(Inputs!$L$11,N232+O232),0)),0))</f>
        <v>0</v>
      </c>
      <c r="Q232" s="31" t="n">
        <f aca="false">MAX(N232+O232-P232,0)</f>
        <v>0</v>
      </c>
      <c r="R232" s="30" t="n">
        <f aca="false">U231</f>
        <v>0</v>
      </c>
      <c r="S232" s="30" t="n">
        <f aca="false">R232*Inputs!$K$12/12</f>
        <v>0</v>
      </c>
      <c r="T232" s="30" t="n">
        <f aca="false">IF(R232&gt;0,MIN(Inputs!$L$12,R232+S232),0)+MIN(AD232,MAX(R232+S232-(IF(R232&gt;0,MIN(Inputs!$L$12,R232+S232),0)),0))</f>
        <v>0</v>
      </c>
      <c r="U232" s="31" t="n">
        <f aca="false">MAX(R232+S232-T232,0)</f>
        <v>0</v>
      </c>
      <c r="V232" s="30" t="n">
        <f aca="false">Y231</f>
        <v>0</v>
      </c>
      <c r="W232" s="30" t="n">
        <f aca="false">V232*Inputs!$K$13/12</f>
        <v>0</v>
      </c>
      <c r="X232" s="30" t="n">
        <f aca="false">IF(V232&gt;0,MIN(Inputs!$L$13,V232+W232),0)+MIN(AE232,MAX(V232+W232-(IF(V232&gt;0,MIN(Inputs!$L$13,V232+W232),0)),0))</f>
        <v>0</v>
      </c>
      <c r="Y232" s="31" t="n">
        <f aca="false">MAX(V232+W232-X232,0)</f>
        <v>0</v>
      </c>
      <c r="Z232" s="32" t="n">
        <f aca="false">Inputs!$B$4+IF(B232=0,Inputs!$L$8,0)+IF(F232=0,Inputs!$L$9,0)+IF(J232=0,Inputs!$L$10,0)+IF(N232=0,Inputs!$L$11,0)+IF(R232=0,Inputs!$L$12,0)+IF(V232=0,Inputs!$L$13,0)</f>
        <v>970</v>
      </c>
      <c r="AA232" s="32" t="n">
        <f aca="false">Z232-MIN(Z232,MAX(B232+C232-(IF(B232&gt;0,MIN(Inputs!$L$8,B232+C232),0)),0))</f>
        <v>970</v>
      </c>
      <c r="AB232" s="32" t="n">
        <f aca="false">AA232-MIN(AA232,MAX(F232+G232-(IF(F232&gt;0,MIN(Inputs!$L$9,F232+G232),0)),0))</f>
        <v>970</v>
      </c>
      <c r="AC232" s="32" t="n">
        <f aca="false">AB232-MIN(AB232,MAX(J232+K232-(IF(J232&gt;0,MIN(Inputs!$L$10,J232+K232),0)),0))</f>
        <v>970</v>
      </c>
      <c r="AD232" s="32" t="n">
        <f aca="false">AC232-MIN(AC232,MAX(N232+O232-(IF(N232&gt;0,MIN(Inputs!$L$11,N232+O232),0)),0))</f>
        <v>970</v>
      </c>
      <c r="AE232" s="32" t="n">
        <f aca="false">AD232-MIN(AD232,MAX(R232+S232-(IF(R232&gt;0,MIN(Inputs!$L$12,R232+S232),0)),0))</f>
        <v>970</v>
      </c>
      <c r="AF232" s="32" t="n">
        <f aca="false">AE232-MIN(AE232,MAX(V232+W232-(IF(V232&gt;0,MIN(Inputs!$L$13,V232+W232),0)),0))</f>
        <v>970</v>
      </c>
      <c r="AG232" s="31" t="n">
        <f aca="false">(B232+C232-E232)+(F232+G232-I232)+(J232+K232-M232)+(N232+O232-Q232)+(R232+S232-U232)+(V232+W232-Y232)</f>
        <v>0</v>
      </c>
      <c r="AH232" s="31" t="n">
        <f aca="false">E232+I232+M232+Q232+U232+Y232</f>
        <v>0</v>
      </c>
      <c r="AI232" s="31" t="n">
        <f aca="false">C232+G232+K232+O232+S232+W232</f>
        <v>0</v>
      </c>
    </row>
    <row r="233" customFormat="false" ht="15" hidden="false" customHeight="false" outlineLevel="0" collapsed="false">
      <c r="A233" s="29" t="n">
        <v>229</v>
      </c>
      <c r="B233" s="30" t="n">
        <f aca="false">E232</f>
        <v>0</v>
      </c>
      <c r="C233" s="30" t="n">
        <f aca="false">B233*Inputs!$K$8/12</f>
        <v>0</v>
      </c>
      <c r="D233" s="30" t="n">
        <f aca="false">IF(B233&gt;0,MIN(Inputs!$L$8,B233+C233),0)+MIN(Z233,MAX(B233+C233-(IF(B233&gt;0,MIN(Inputs!$L$8,B233+C233),0)),0))</f>
        <v>0</v>
      </c>
      <c r="E233" s="31" t="n">
        <f aca="false">MAX(B233+C233-D233,0)</f>
        <v>0</v>
      </c>
      <c r="F233" s="30" t="n">
        <f aca="false">I232</f>
        <v>0</v>
      </c>
      <c r="G233" s="30" t="n">
        <f aca="false">F233*Inputs!$K$9/12</f>
        <v>0</v>
      </c>
      <c r="H233" s="30" t="n">
        <f aca="false">IF(F233&gt;0,MIN(Inputs!$L$9,F233+G233),0)+MIN(AA233,MAX(F233+G233-(IF(F233&gt;0,MIN(Inputs!$L$9,F233+G233),0)),0))</f>
        <v>0</v>
      </c>
      <c r="I233" s="31" t="n">
        <f aca="false">MAX(F233+G233-H233,0)</f>
        <v>0</v>
      </c>
      <c r="J233" s="30" t="n">
        <f aca="false">M232</f>
        <v>0</v>
      </c>
      <c r="K233" s="30" t="n">
        <f aca="false">J233*Inputs!$K$10/12</f>
        <v>0</v>
      </c>
      <c r="L233" s="30" t="n">
        <f aca="false">IF(J233&gt;0,MIN(Inputs!$L$10,J233+K233),0)+MIN(AB233,MAX(J233+K233-(IF(J233&gt;0,MIN(Inputs!$L$10,J233+K233),0)),0))</f>
        <v>0</v>
      </c>
      <c r="M233" s="31" t="n">
        <f aca="false">MAX(J233+K233-L233,0)</f>
        <v>0</v>
      </c>
      <c r="N233" s="30" t="n">
        <f aca="false">Q232</f>
        <v>0</v>
      </c>
      <c r="O233" s="30" t="n">
        <f aca="false">N233*Inputs!$K$11/12</f>
        <v>0</v>
      </c>
      <c r="P233" s="30" t="n">
        <f aca="false">IF(N233&gt;0,MIN(Inputs!$L$11,N233+O233),0)+MIN(AC233,MAX(N233+O233-(IF(N233&gt;0,MIN(Inputs!$L$11,N233+O233),0)),0))</f>
        <v>0</v>
      </c>
      <c r="Q233" s="31" t="n">
        <f aca="false">MAX(N233+O233-P233,0)</f>
        <v>0</v>
      </c>
      <c r="R233" s="30" t="n">
        <f aca="false">U232</f>
        <v>0</v>
      </c>
      <c r="S233" s="30" t="n">
        <f aca="false">R233*Inputs!$K$12/12</f>
        <v>0</v>
      </c>
      <c r="T233" s="30" t="n">
        <f aca="false">IF(R233&gt;0,MIN(Inputs!$L$12,R233+S233),0)+MIN(AD233,MAX(R233+S233-(IF(R233&gt;0,MIN(Inputs!$L$12,R233+S233),0)),0))</f>
        <v>0</v>
      </c>
      <c r="U233" s="31" t="n">
        <f aca="false">MAX(R233+S233-T233,0)</f>
        <v>0</v>
      </c>
      <c r="V233" s="30" t="n">
        <f aca="false">Y232</f>
        <v>0</v>
      </c>
      <c r="W233" s="30" t="n">
        <f aca="false">V233*Inputs!$K$13/12</f>
        <v>0</v>
      </c>
      <c r="X233" s="30" t="n">
        <f aca="false">IF(V233&gt;0,MIN(Inputs!$L$13,V233+W233),0)+MIN(AE233,MAX(V233+W233-(IF(V233&gt;0,MIN(Inputs!$L$13,V233+W233),0)),0))</f>
        <v>0</v>
      </c>
      <c r="Y233" s="31" t="n">
        <f aca="false">MAX(V233+W233-X233,0)</f>
        <v>0</v>
      </c>
      <c r="Z233" s="32" t="n">
        <f aca="false">Inputs!$B$4+IF(B233=0,Inputs!$L$8,0)+IF(F233=0,Inputs!$L$9,0)+IF(J233=0,Inputs!$L$10,0)+IF(N233=0,Inputs!$L$11,0)+IF(R233=0,Inputs!$L$12,0)+IF(V233=0,Inputs!$L$13,0)</f>
        <v>970</v>
      </c>
      <c r="AA233" s="32" t="n">
        <f aca="false">Z233-MIN(Z233,MAX(B233+C233-(IF(B233&gt;0,MIN(Inputs!$L$8,B233+C233),0)),0))</f>
        <v>970</v>
      </c>
      <c r="AB233" s="32" t="n">
        <f aca="false">AA233-MIN(AA233,MAX(F233+G233-(IF(F233&gt;0,MIN(Inputs!$L$9,F233+G233),0)),0))</f>
        <v>970</v>
      </c>
      <c r="AC233" s="32" t="n">
        <f aca="false">AB233-MIN(AB233,MAX(J233+K233-(IF(J233&gt;0,MIN(Inputs!$L$10,J233+K233),0)),0))</f>
        <v>970</v>
      </c>
      <c r="AD233" s="32" t="n">
        <f aca="false">AC233-MIN(AC233,MAX(N233+O233-(IF(N233&gt;0,MIN(Inputs!$L$11,N233+O233),0)),0))</f>
        <v>970</v>
      </c>
      <c r="AE233" s="32" t="n">
        <f aca="false">AD233-MIN(AD233,MAX(R233+S233-(IF(R233&gt;0,MIN(Inputs!$L$12,R233+S233),0)),0))</f>
        <v>970</v>
      </c>
      <c r="AF233" s="32" t="n">
        <f aca="false">AE233-MIN(AE233,MAX(V233+W233-(IF(V233&gt;0,MIN(Inputs!$L$13,V233+W233),0)),0))</f>
        <v>970</v>
      </c>
      <c r="AG233" s="31" t="n">
        <f aca="false">(B233+C233-E233)+(F233+G233-I233)+(J233+K233-M233)+(N233+O233-Q233)+(R233+S233-U233)+(V233+W233-Y233)</f>
        <v>0</v>
      </c>
      <c r="AH233" s="31" t="n">
        <f aca="false">E233+I233+M233+Q233+U233+Y233</f>
        <v>0</v>
      </c>
      <c r="AI233" s="31" t="n">
        <f aca="false">C233+G233+K233+O233+S233+W233</f>
        <v>0</v>
      </c>
    </row>
    <row r="234" customFormat="false" ht="15" hidden="false" customHeight="false" outlineLevel="0" collapsed="false">
      <c r="A234" s="29" t="n">
        <v>230</v>
      </c>
      <c r="B234" s="30" t="n">
        <f aca="false">E233</f>
        <v>0</v>
      </c>
      <c r="C234" s="30" t="n">
        <f aca="false">B234*Inputs!$K$8/12</f>
        <v>0</v>
      </c>
      <c r="D234" s="30" t="n">
        <f aca="false">IF(B234&gt;0,MIN(Inputs!$L$8,B234+C234),0)+MIN(Z234,MAX(B234+C234-(IF(B234&gt;0,MIN(Inputs!$L$8,B234+C234),0)),0))</f>
        <v>0</v>
      </c>
      <c r="E234" s="31" t="n">
        <f aca="false">MAX(B234+C234-D234,0)</f>
        <v>0</v>
      </c>
      <c r="F234" s="30" t="n">
        <f aca="false">I233</f>
        <v>0</v>
      </c>
      <c r="G234" s="30" t="n">
        <f aca="false">F234*Inputs!$K$9/12</f>
        <v>0</v>
      </c>
      <c r="H234" s="30" t="n">
        <f aca="false">IF(F234&gt;0,MIN(Inputs!$L$9,F234+G234),0)+MIN(AA234,MAX(F234+G234-(IF(F234&gt;0,MIN(Inputs!$L$9,F234+G234),0)),0))</f>
        <v>0</v>
      </c>
      <c r="I234" s="31" t="n">
        <f aca="false">MAX(F234+G234-H234,0)</f>
        <v>0</v>
      </c>
      <c r="J234" s="30" t="n">
        <f aca="false">M233</f>
        <v>0</v>
      </c>
      <c r="K234" s="30" t="n">
        <f aca="false">J234*Inputs!$K$10/12</f>
        <v>0</v>
      </c>
      <c r="L234" s="30" t="n">
        <f aca="false">IF(J234&gt;0,MIN(Inputs!$L$10,J234+K234),0)+MIN(AB234,MAX(J234+K234-(IF(J234&gt;0,MIN(Inputs!$L$10,J234+K234),0)),0))</f>
        <v>0</v>
      </c>
      <c r="M234" s="31" t="n">
        <f aca="false">MAX(J234+K234-L234,0)</f>
        <v>0</v>
      </c>
      <c r="N234" s="30" t="n">
        <f aca="false">Q233</f>
        <v>0</v>
      </c>
      <c r="O234" s="30" t="n">
        <f aca="false">N234*Inputs!$K$11/12</f>
        <v>0</v>
      </c>
      <c r="P234" s="30" t="n">
        <f aca="false">IF(N234&gt;0,MIN(Inputs!$L$11,N234+O234),0)+MIN(AC234,MAX(N234+O234-(IF(N234&gt;0,MIN(Inputs!$L$11,N234+O234),0)),0))</f>
        <v>0</v>
      </c>
      <c r="Q234" s="31" t="n">
        <f aca="false">MAX(N234+O234-P234,0)</f>
        <v>0</v>
      </c>
      <c r="R234" s="30" t="n">
        <f aca="false">U233</f>
        <v>0</v>
      </c>
      <c r="S234" s="30" t="n">
        <f aca="false">R234*Inputs!$K$12/12</f>
        <v>0</v>
      </c>
      <c r="T234" s="30" t="n">
        <f aca="false">IF(R234&gt;0,MIN(Inputs!$L$12,R234+S234),0)+MIN(AD234,MAX(R234+S234-(IF(R234&gt;0,MIN(Inputs!$L$12,R234+S234),0)),0))</f>
        <v>0</v>
      </c>
      <c r="U234" s="31" t="n">
        <f aca="false">MAX(R234+S234-T234,0)</f>
        <v>0</v>
      </c>
      <c r="V234" s="30" t="n">
        <f aca="false">Y233</f>
        <v>0</v>
      </c>
      <c r="W234" s="30" t="n">
        <f aca="false">V234*Inputs!$K$13/12</f>
        <v>0</v>
      </c>
      <c r="X234" s="30" t="n">
        <f aca="false">IF(V234&gt;0,MIN(Inputs!$L$13,V234+W234),0)+MIN(AE234,MAX(V234+W234-(IF(V234&gt;0,MIN(Inputs!$L$13,V234+W234),0)),0))</f>
        <v>0</v>
      </c>
      <c r="Y234" s="31" t="n">
        <f aca="false">MAX(V234+W234-X234,0)</f>
        <v>0</v>
      </c>
      <c r="Z234" s="32" t="n">
        <f aca="false">Inputs!$B$4+IF(B234=0,Inputs!$L$8,0)+IF(F234=0,Inputs!$L$9,0)+IF(J234=0,Inputs!$L$10,0)+IF(N234=0,Inputs!$L$11,0)+IF(R234=0,Inputs!$L$12,0)+IF(V234=0,Inputs!$L$13,0)</f>
        <v>970</v>
      </c>
      <c r="AA234" s="32" t="n">
        <f aca="false">Z234-MIN(Z234,MAX(B234+C234-(IF(B234&gt;0,MIN(Inputs!$L$8,B234+C234),0)),0))</f>
        <v>970</v>
      </c>
      <c r="AB234" s="32" t="n">
        <f aca="false">AA234-MIN(AA234,MAX(F234+G234-(IF(F234&gt;0,MIN(Inputs!$L$9,F234+G234),0)),0))</f>
        <v>970</v>
      </c>
      <c r="AC234" s="32" t="n">
        <f aca="false">AB234-MIN(AB234,MAX(J234+K234-(IF(J234&gt;0,MIN(Inputs!$L$10,J234+K234),0)),0))</f>
        <v>970</v>
      </c>
      <c r="AD234" s="32" t="n">
        <f aca="false">AC234-MIN(AC234,MAX(N234+O234-(IF(N234&gt;0,MIN(Inputs!$L$11,N234+O234),0)),0))</f>
        <v>970</v>
      </c>
      <c r="AE234" s="32" t="n">
        <f aca="false">AD234-MIN(AD234,MAX(R234+S234-(IF(R234&gt;0,MIN(Inputs!$L$12,R234+S234),0)),0))</f>
        <v>970</v>
      </c>
      <c r="AF234" s="32" t="n">
        <f aca="false">AE234-MIN(AE234,MAX(V234+W234-(IF(V234&gt;0,MIN(Inputs!$L$13,V234+W234),0)),0))</f>
        <v>970</v>
      </c>
      <c r="AG234" s="31" t="n">
        <f aca="false">(B234+C234-E234)+(F234+G234-I234)+(J234+K234-M234)+(N234+O234-Q234)+(R234+S234-U234)+(V234+W234-Y234)</f>
        <v>0</v>
      </c>
      <c r="AH234" s="31" t="n">
        <f aca="false">E234+I234+M234+Q234+U234+Y234</f>
        <v>0</v>
      </c>
      <c r="AI234" s="31" t="n">
        <f aca="false">C234+G234+K234+O234+S234+W234</f>
        <v>0</v>
      </c>
    </row>
    <row r="235" customFormat="false" ht="15" hidden="false" customHeight="false" outlineLevel="0" collapsed="false">
      <c r="A235" s="29" t="n">
        <v>231</v>
      </c>
      <c r="B235" s="30" t="n">
        <f aca="false">E234</f>
        <v>0</v>
      </c>
      <c r="C235" s="30" t="n">
        <f aca="false">B235*Inputs!$K$8/12</f>
        <v>0</v>
      </c>
      <c r="D235" s="30" t="n">
        <f aca="false">IF(B235&gt;0,MIN(Inputs!$L$8,B235+C235),0)+MIN(Z235,MAX(B235+C235-(IF(B235&gt;0,MIN(Inputs!$L$8,B235+C235),0)),0))</f>
        <v>0</v>
      </c>
      <c r="E235" s="31" t="n">
        <f aca="false">MAX(B235+C235-D235,0)</f>
        <v>0</v>
      </c>
      <c r="F235" s="30" t="n">
        <f aca="false">I234</f>
        <v>0</v>
      </c>
      <c r="G235" s="30" t="n">
        <f aca="false">F235*Inputs!$K$9/12</f>
        <v>0</v>
      </c>
      <c r="H235" s="30" t="n">
        <f aca="false">IF(F235&gt;0,MIN(Inputs!$L$9,F235+G235),0)+MIN(AA235,MAX(F235+G235-(IF(F235&gt;0,MIN(Inputs!$L$9,F235+G235),0)),0))</f>
        <v>0</v>
      </c>
      <c r="I235" s="31" t="n">
        <f aca="false">MAX(F235+G235-H235,0)</f>
        <v>0</v>
      </c>
      <c r="J235" s="30" t="n">
        <f aca="false">M234</f>
        <v>0</v>
      </c>
      <c r="K235" s="30" t="n">
        <f aca="false">J235*Inputs!$K$10/12</f>
        <v>0</v>
      </c>
      <c r="L235" s="30" t="n">
        <f aca="false">IF(J235&gt;0,MIN(Inputs!$L$10,J235+K235),0)+MIN(AB235,MAX(J235+K235-(IF(J235&gt;0,MIN(Inputs!$L$10,J235+K235),0)),0))</f>
        <v>0</v>
      </c>
      <c r="M235" s="31" t="n">
        <f aca="false">MAX(J235+K235-L235,0)</f>
        <v>0</v>
      </c>
      <c r="N235" s="30" t="n">
        <f aca="false">Q234</f>
        <v>0</v>
      </c>
      <c r="O235" s="30" t="n">
        <f aca="false">N235*Inputs!$K$11/12</f>
        <v>0</v>
      </c>
      <c r="P235" s="30" t="n">
        <f aca="false">IF(N235&gt;0,MIN(Inputs!$L$11,N235+O235),0)+MIN(AC235,MAX(N235+O235-(IF(N235&gt;0,MIN(Inputs!$L$11,N235+O235),0)),0))</f>
        <v>0</v>
      </c>
      <c r="Q235" s="31" t="n">
        <f aca="false">MAX(N235+O235-P235,0)</f>
        <v>0</v>
      </c>
      <c r="R235" s="30" t="n">
        <f aca="false">U234</f>
        <v>0</v>
      </c>
      <c r="S235" s="30" t="n">
        <f aca="false">R235*Inputs!$K$12/12</f>
        <v>0</v>
      </c>
      <c r="T235" s="30" t="n">
        <f aca="false">IF(R235&gt;0,MIN(Inputs!$L$12,R235+S235),0)+MIN(AD235,MAX(R235+S235-(IF(R235&gt;0,MIN(Inputs!$L$12,R235+S235),0)),0))</f>
        <v>0</v>
      </c>
      <c r="U235" s="31" t="n">
        <f aca="false">MAX(R235+S235-T235,0)</f>
        <v>0</v>
      </c>
      <c r="V235" s="30" t="n">
        <f aca="false">Y234</f>
        <v>0</v>
      </c>
      <c r="W235" s="30" t="n">
        <f aca="false">V235*Inputs!$K$13/12</f>
        <v>0</v>
      </c>
      <c r="X235" s="30" t="n">
        <f aca="false">IF(V235&gt;0,MIN(Inputs!$L$13,V235+W235),0)+MIN(AE235,MAX(V235+W235-(IF(V235&gt;0,MIN(Inputs!$L$13,V235+W235),0)),0))</f>
        <v>0</v>
      </c>
      <c r="Y235" s="31" t="n">
        <f aca="false">MAX(V235+W235-X235,0)</f>
        <v>0</v>
      </c>
      <c r="Z235" s="32" t="n">
        <f aca="false">Inputs!$B$4+IF(B235=0,Inputs!$L$8,0)+IF(F235=0,Inputs!$L$9,0)+IF(J235=0,Inputs!$L$10,0)+IF(N235=0,Inputs!$L$11,0)+IF(R235=0,Inputs!$L$12,0)+IF(V235=0,Inputs!$L$13,0)</f>
        <v>970</v>
      </c>
      <c r="AA235" s="32" t="n">
        <f aca="false">Z235-MIN(Z235,MAX(B235+C235-(IF(B235&gt;0,MIN(Inputs!$L$8,B235+C235),0)),0))</f>
        <v>970</v>
      </c>
      <c r="AB235" s="32" t="n">
        <f aca="false">AA235-MIN(AA235,MAX(F235+G235-(IF(F235&gt;0,MIN(Inputs!$L$9,F235+G235),0)),0))</f>
        <v>970</v>
      </c>
      <c r="AC235" s="32" t="n">
        <f aca="false">AB235-MIN(AB235,MAX(J235+K235-(IF(J235&gt;0,MIN(Inputs!$L$10,J235+K235),0)),0))</f>
        <v>970</v>
      </c>
      <c r="AD235" s="32" t="n">
        <f aca="false">AC235-MIN(AC235,MAX(N235+O235-(IF(N235&gt;0,MIN(Inputs!$L$11,N235+O235),0)),0))</f>
        <v>970</v>
      </c>
      <c r="AE235" s="32" t="n">
        <f aca="false">AD235-MIN(AD235,MAX(R235+S235-(IF(R235&gt;0,MIN(Inputs!$L$12,R235+S235),0)),0))</f>
        <v>970</v>
      </c>
      <c r="AF235" s="32" t="n">
        <f aca="false">AE235-MIN(AE235,MAX(V235+W235-(IF(V235&gt;0,MIN(Inputs!$L$13,V235+W235),0)),0))</f>
        <v>970</v>
      </c>
      <c r="AG235" s="31" t="n">
        <f aca="false">(B235+C235-E235)+(F235+G235-I235)+(J235+K235-M235)+(N235+O235-Q235)+(R235+S235-U235)+(V235+W235-Y235)</f>
        <v>0</v>
      </c>
      <c r="AH235" s="31" t="n">
        <f aca="false">E235+I235+M235+Q235+U235+Y235</f>
        <v>0</v>
      </c>
      <c r="AI235" s="31" t="n">
        <f aca="false">C235+G235+K235+O235+S235+W235</f>
        <v>0</v>
      </c>
    </row>
    <row r="236" customFormat="false" ht="15" hidden="false" customHeight="false" outlineLevel="0" collapsed="false">
      <c r="A236" s="29" t="n">
        <v>232</v>
      </c>
      <c r="B236" s="30" t="n">
        <f aca="false">E235</f>
        <v>0</v>
      </c>
      <c r="C236" s="30" t="n">
        <f aca="false">B236*Inputs!$K$8/12</f>
        <v>0</v>
      </c>
      <c r="D236" s="30" t="n">
        <f aca="false">IF(B236&gt;0,MIN(Inputs!$L$8,B236+C236),0)+MIN(Z236,MAX(B236+C236-(IF(B236&gt;0,MIN(Inputs!$L$8,B236+C236),0)),0))</f>
        <v>0</v>
      </c>
      <c r="E236" s="31" t="n">
        <f aca="false">MAX(B236+C236-D236,0)</f>
        <v>0</v>
      </c>
      <c r="F236" s="30" t="n">
        <f aca="false">I235</f>
        <v>0</v>
      </c>
      <c r="G236" s="30" t="n">
        <f aca="false">F236*Inputs!$K$9/12</f>
        <v>0</v>
      </c>
      <c r="H236" s="30" t="n">
        <f aca="false">IF(F236&gt;0,MIN(Inputs!$L$9,F236+G236),0)+MIN(AA236,MAX(F236+G236-(IF(F236&gt;0,MIN(Inputs!$L$9,F236+G236),0)),0))</f>
        <v>0</v>
      </c>
      <c r="I236" s="31" t="n">
        <f aca="false">MAX(F236+G236-H236,0)</f>
        <v>0</v>
      </c>
      <c r="J236" s="30" t="n">
        <f aca="false">M235</f>
        <v>0</v>
      </c>
      <c r="K236" s="30" t="n">
        <f aca="false">J236*Inputs!$K$10/12</f>
        <v>0</v>
      </c>
      <c r="L236" s="30" t="n">
        <f aca="false">IF(J236&gt;0,MIN(Inputs!$L$10,J236+K236),0)+MIN(AB236,MAX(J236+K236-(IF(J236&gt;0,MIN(Inputs!$L$10,J236+K236),0)),0))</f>
        <v>0</v>
      </c>
      <c r="M236" s="31" t="n">
        <f aca="false">MAX(J236+K236-L236,0)</f>
        <v>0</v>
      </c>
      <c r="N236" s="30" t="n">
        <f aca="false">Q235</f>
        <v>0</v>
      </c>
      <c r="O236" s="30" t="n">
        <f aca="false">N236*Inputs!$K$11/12</f>
        <v>0</v>
      </c>
      <c r="P236" s="30" t="n">
        <f aca="false">IF(N236&gt;0,MIN(Inputs!$L$11,N236+O236),0)+MIN(AC236,MAX(N236+O236-(IF(N236&gt;0,MIN(Inputs!$L$11,N236+O236),0)),0))</f>
        <v>0</v>
      </c>
      <c r="Q236" s="31" t="n">
        <f aca="false">MAX(N236+O236-P236,0)</f>
        <v>0</v>
      </c>
      <c r="R236" s="30" t="n">
        <f aca="false">U235</f>
        <v>0</v>
      </c>
      <c r="S236" s="30" t="n">
        <f aca="false">R236*Inputs!$K$12/12</f>
        <v>0</v>
      </c>
      <c r="T236" s="30" t="n">
        <f aca="false">IF(R236&gt;0,MIN(Inputs!$L$12,R236+S236),0)+MIN(AD236,MAX(R236+S236-(IF(R236&gt;0,MIN(Inputs!$L$12,R236+S236),0)),0))</f>
        <v>0</v>
      </c>
      <c r="U236" s="31" t="n">
        <f aca="false">MAX(R236+S236-T236,0)</f>
        <v>0</v>
      </c>
      <c r="V236" s="30" t="n">
        <f aca="false">Y235</f>
        <v>0</v>
      </c>
      <c r="W236" s="30" t="n">
        <f aca="false">V236*Inputs!$K$13/12</f>
        <v>0</v>
      </c>
      <c r="X236" s="30" t="n">
        <f aca="false">IF(V236&gt;0,MIN(Inputs!$L$13,V236+W236),0)+MIN(AE236,MAX(V236+W236-(IF(V236&gt;0,MIN(Inputs!$L$13,V236+W236),0)),0))</f>
        <v>0</v>
      </c>
      <c r="Y236" s="31" t="n">
        <f aca="false">MAX(V236+W236-X236,0)</f>
        <v>0</v>
      </c>
      <c r="Z236" s="32" t="n">
        <f aca="false">Inputs!$B$4+IF(B236=0,Inputs!$L$8,0)+IF(F236=0,Inputs!$L$9,0)+IF(J236=0,Inputs!$L$10,0)+IF(N236=0,Inputs!$L$11,0)+IF(R236=0,Inputs!$L$12,0)+IF(V236=0,Inputs!$L$13,0)</f>
        <v>970</v>
      </c>
      <c r="AA236" s="32" t="n">
        <f aca="false">Z236-MIN(Z236,MAX(B236+C236-(IF(B236&gt;0,MIN(Inputs!$L$8,B236+C236),0)),0))</f>
        <v>970</v>
      </c>
      <c r="AB236" s="32" t="n">
        <f aca="false">AA236-MIN(AA236,MAX(F236+G236-(IF(F236&gt;0,MIN(Inputs!$L$9,F236+G236),0)),0))</f>
        <v>970</v>
      </c>
      <c r="AC236" s="32" t="n">
        <f aca="false">AB236-MIN(AB236,MAX(J236+K236-(IF(J236&gt;0,MIN(Inputs!$L$10,J236+K236),0)),0))</f>
        <v>970</v>
      </c>
      <c r="AD236" s="32" t="n">
        <f aca="false">AC236-MIN(AC236,MAX(N236+O236-(IF(N236&gt;0,MIN(Inputs!$L$11,N236+O236),0)),0))</f>
        <v>970</v>
      </c>
      <c r="AE236" s="32" t="n">
        <f aca="false">AD236-MIN(AD236,MAX(R236+S236-(IF(R236&gt;0,MIN(Inputs!$L$12,R236+S236),0)),0))</f>
        <v>970</v>
      </c>
      <c r="AF236" s="32" t="n">
        <f aca="false">AE236-MIN(AE236,MAX(V236+W236-(IF(V236&gt;0,MIN(Inputs!$L$13,V236+W236),0)),0))</f>
        <v>970</v>
      </c>
      <c r="AG236" s="31" t="n">
        <f aca="false">(B236+C236-E236)+(F236+G236-I236)+(J236+K236-M236)+(N236+O236-Q236)+(R236+S236-U236)+(V236+W236-Y236)</f>
        <v>0</v>
      </c>
      <c r="AH236" s="31" t="n">
        <f aca="false">E236+I236+M236+Q236+U236+Y236</f>
        <v>0</v>
      </c>
      <c r="AI236" s="31" t="n">
        <f aca="false">C236+G236+K236+O236+S236+W236</f>
        <v>0</v>
      </c>
    </row>
    <row r="237" customFormat="false" ht="15" hidden="false" customHeight="false" outlineLevel="0" collapsed="false">
      <c r="A237" s="29" t="n">
        <v>233</v>
      </c>
      <c r="B237" s="30" t="n">
        <f aca="false">E236</f>
        <v>0</v>
      </c>
      <c r="C237" s="30" t="n">
        <f aca="false">B237*Inputs!$K$8/12</f>
        <v>0</v>
      </c>
      <c r="D237" s="30" t="n">
        <f aca="false">IF(B237&gt;0,MIN(Inputs!$L$8,B237+C237),0)+MIN(Z237,MAX(B237+C237-(IF(B237&gt;0,MIN(Inputs!$L$8,B237+C237),0)),0))</f>
        <v>0</v>
      </c>
      <c r="E237" s="31" t="n">
        <f aca="false">MAX(B237+C237-D237,0)</f>
        <v>0</v>
      </c>
      <c r="F237" s="30" t="n">
        <f aca="false">I236</f>
        <v>0</v>
      </c>
      <c r="G237" s="30" t="n">
        <f aca="false">F237*Inputs!$K$9/12</f>
        <v>0</v>
      </c>
      <c r="H237" s="30" t="n">
        <f aca="false">IF(F237&gt;0,MIN(Inputs!$L$9,F237+G237),0)+MIN(AA237,MAX(F237+G237-(IF(F237&gt;0,MIN(Inputs!$L$9,F237+G237),0)),0))</f>
        <v>0</v>
      </c>
      <c r="I237" s="31" t="n">
        <f aca="false">MAX(F237+G237-H237,0)</f>
        <v>0</v>
      </c>
      <c r="J237" s="30" t="n">
        <f aca="false">M236</f>
        <v>0</v>
      </c>
      <c r="K237" s="30" t="n">
        <f aca="false">J237*Inputs!$K$10/12</f>
        <v>0</v>
      </c>
      <c r="L237" s="30" t="n">
        <f aca="false">IF(J237&gt;0,MIN(Inputs!$L$10,J237+K237),0)+MIN(AB237,MAX(J237+K237-(IF(J237&gt;0,MIN(Inputs!$L$10,J237+K237),0)),0))</f>
        <v>0</v>
      </c>
      <c r="M237" s="31" t="n">
        <f aca="false">MAX(J237+K237-L237,0)</f>
        <v>0</v>
      </c>
      <c r="N237" s="30" t="n">
        <f aca="false">Q236</f>
        <v>0</v>
      </c>
      <c r="O237" s="30" t="n">
        <f aca="false">N237*Inputs!$K$11/12</f>
        <v>0</v>
      </c>
      <c r="P237" s="30" t="n">
        <f aca="false">IF(N237&gt;0,MIN(Inputs!$L$11,N237+O237),0)+MIN(AC237,MAX(N237+O237-(IF(N237&gt;0,MIN(Inputs!$L$11,N237+O237),0)),0))</f>
        <v>0</v>
      </c>
      <c r="Q237" s="31" t="n">
        <f aca="false">MAX(N237+O237-P237,0)</f>
        <v>0</v>
      </c>
      <c r="R237" s="30" t="n">
        <f aca="false">U236</f>
        <v>0</v>
      </c>
      <c r="S237" s="30" t="n">
        <f aca="false">R237*Inputs!$K$12/12</f>
        <v>0</v>
      </c>
      <c r="T237" s="30" t="n">
        <f aca="false">IF(R237&gt;0,MIN(Inputs!$L$12,R237+S237),0)+MIN(AD237,MAX(R237+S237-(IF(R237&gt;0,MIN(Inputs!$L$12,R237+S237),0)),0))</f>
        <v>0</v>
      </c>
      <c r="U237" s="31" t="n">
        <f aca="false">MAX(R237+S237-T237,0)</f>
        <v>0</v>
      </c>
      <c r="V237" s="30" t="n">
        <f aca="false">Y236</f>
        <v>0</v>
      </c>
      <c r="W237" s="30" t="n">
        <f aca="false">V237*Inputs!$K$13/12</f>
        <v>0</v>
      </c>
      <c r="X237" s="30" t="n">
        <f aca="false">IF(V237&gt;0,MIN(Inputs!$L$13,V237+W237),0)+MIN(AE237,MAX(V237+W237-(IF(V237&gt;0,MIN(Inputs!$L$13,V237+W237),0)),0))</f>
        <v>0</v>
      </c>
      <c r="Y237" s="31" t="n">
        <f aca="false">MAX(V237+W237-X237,0)</f>
        <v>0</v>
      </c>
      <c r="Z237" s="32" t="n">
        <f aca="false">Inputs!$B$4+IF(B237=0,Inputs!$L$8,0)+IF(F237=0,Inputs!$L$9,0)+IF(J237=0,Inputs!$L$10,0)+IF(N237=0,Inputs!$L$11,0)+IF(R237=0,Inputs!$L$12,0)+IF(V237=0,Inputs!$L$13,0)</f>
        <v>970</v>
      </c>
      <c r="AA237" s="32" t="n">
        <f aca="false">Z237-MIN(Z237,MAX(B237+C237-(IF(B237&gt;0,MIN(Inputs!$L$8,B237+C237),0)),0))</f>
        <v>970</v>
      </c>
      <c r="AB237" s="32" t="n">
        <f aca="false">AA237-MIN(AA237,MAX(F237+G237-(IF(F237&gt;0,MIN(Inputs!$L$9,F237+G237),0)),0))</f>
        <v>970</v>
      </c>
      <c r="AC237" s="32" t="n">
        <f aca="false">AB237-MIN(AB237,MAX(J237+K237-(IF(J237&gt;0,MIN(Inputs!$L$10,J237+K237),0)),0))</f>
        <v>970</v>
      </c>
      <c r="AD237" s="32" t="n">
        <f aca="false">AC237-MIN(AC237,MAX(N237+O237-(IF(N237&gt;0,MIN(Inputs!$L$11,N237+O237),0)),0))</f>
        <v>970</v>
      </c>
      <c r="AE237" s="32" t="n">
        <f aca="false">AD237-MIN(AD237,MAX(R237+S237-(IF(R237&gt;0,MIN(Inputs!$L$12,R237+S237),0)),0))</f>
        <v>970</v>
      </c>
      <c r="AF237" s="32" t="n">
        <f aca="false">AE237-MIN(AE237,MAX(V237+W237-(IF(V237&gt;0,MIN(Inputs!$L$13,V237+W237),0)),0))</f>
        <v>970</v>
      </c>
      <c r="AG237" s="31" t="n">
        <f aca="false">(B237+C237-E237)+(F237+G237-I237)+(J237+K237-M237)+(N237+O237-Q237)+(R237+S237-U237)+(V237+W237-Y237)</f>
        <v>0</v>
      </c>
      <c r="AH237" s="31" t="n">
        <f aca="false">E237+I237+M237+Q237+U237+Y237</f>
        <v>0</v>
      </c>
      <c r="AI237" s="31" t="n">
        <f aca="false">C237+G237+K237+O237+S237+W237</f>
        <v>0</v>
      </c>
    </row>
    <row r="238" customFormat="false" ht="15" hidden="false" customHeight="false" outlineLevel="0" collapsed="false">
      <c r="A238" s="29" t="n">
        <v>234</v>
      </c>
      <c r="B238" s="30" t="n">
        <f aca="false">E237</f>
        <v>0</v>
      </c>
      <c r="C238" s="30" t="n">
        <f aca="false">B238*Inputs!$K$8/12</f>
        <v>0</v>
      </c>
      <c r="D238" s="30" t="n">
        <f aca="false">IF(B238&gt;0,MIN(Inputs!$L$8,B238+C238),0)+MIN(Z238,MAX(B238+C238-(IF(B238&gt;0,MIN(Inputs!$L$8,B238+C238),0)),0))</f>
        <v>0</v>
      </c>
      <c r="E238" s="31" t="n">
        <f aca="false">MAX(B238+C238-D238,0)</f>
        <v>0</v>
      </c>
      <c r="F238" s="30" t="n">
        <f aca="false">I237</f>
        <v>0</v>
      </c>
      <c r="G238" s="30" t="n">
        <f aca="false">F238*Inputs!$K$9/12</f>
        <v>0</v>
      </c>
      <c r="H238" s="30" t="n">
        <f aca="false">IF(F238&gt;0,MIN(Inputs!$L$9,F238+G238),0)+MIN(AA238,MAX(F238+G238-(IF(F238&gt;0,MIN(Inputs!$L$9,F238+G238),0)),0))</f>
        <v>0</v>
      </c>
      <c r="I238" s="31" t="n">
        <f aca="false">MAX(F238+G238-H238,0)</f>
        <v>0</v>
      </c>
      <c r="J238" s="30" t="n">
        <f aca="false">M237</f>
        <v>0</v>
      </c>
      <c r="K238" s="30" t="n">
        <f aca="false">J238*Inputs!$K$10/12</f>
        <v>0</v>
      </c>
      <c r="L238" s="30" t="n">
        <f aca="false">IF(J238&gt;0,MIN(Inputs!$L$10,J238+K238),0)+MIN(AB238,MAX(J238+K238-(IF(J238&gt;0,MIN(Inputs!$L$10,J238+K238),0)),0))</f>
        <v>0</v>
      </c>
      <c r="M238" s="31" t="n">
        <f aca="false">MAX(J238+K238-L238,0)</f>
        <v>0</v>
      </c>
      <c r="N238" s="30" t="n">
        <f aca="false">Q237</f>
        <v>0</v>
      </c>
      <c r="O238" s="30" t="n">
        <f aca="false">N238*Inputs!$K$11/12</f>
        <v>0</v>
      </c>
      <c r="P238" s="30" t="n">
        <f aca="false">IF(N238&gt;0,MIN(Inputs!$L$11,N238+O238),0)+MIN(AC238,MAX(N238+O238-(IF(N238&gt;0,MIN(Inputs!$L$11,N238+O238),0)),0))</f>
        <v>0</v>
      </c>
      <c r="Q238" s="31" t="n">
        <f aca="false">MAX(N238+O238-P238,0)</f>
        <v>0</v>
      </c>
      <c r="R238" s="30" t="n">
        <f aca="false">U237</f>
        <v>0</v>
      </c>
      <c r="S238" s="30" t="n">
        <f aca="false">R238*Inputs!$K$12/12</f>
        <v>0</v>
      </c>
      <c r="T238" s="30" t="n">
        <f aca="false">IF(R238&gt;0,MIN(Inputs!$L$12,R238+S238),0)+MIN(AD238,MAX(R238+S238-(IF(R238&gt;0,MIN(Inputs!$L$12,R238+S238),0)),0))</f>
        <v>0</v>
      </c>
      <c r="U238" s="31" t="n">
        <f aca="false">MAX(R238+S238-T238,0)</f>
        <v>0</v>
      </c>
      <c r="V238" s="30" t="n">
        <f aca="false">Y237</f>
        <v>0</v>
      </c>
      <c r="W238" s="30" t="n">
        <f aca="false">V238*Inputs!$K$13/12</f>
        <v>0</v>
      </c>
      <c r="X238" s="30" t="n">
        <f aca="false">IF(V238&gt;0,MIN(Inputs!$L$13,V238+W238),0)+MIN(AE238,MAX(V238+W238-(IF(V238&gt;0,MIN(Inputs!$L$13,V238+W238),0)),0))</f>
        <v>0</v>
      </c>
      <c r="Y238" s="31" t="n">
        <f aca="false">MAX(V238+W238-X238,0)</f>
        <v>0</v>
      </c>
      <c r="Z238" s="32" t="n">
        <f aca="false">Inputs!$B$4+IF(B238=0,Inputs!$L$8,0)+IF(F238=0,Inputs!$L$9,0)+IF(J238=0,Inputs!$L$10,0)+IF(N238=0,Inputs!$L$11,0)+IF(R238=0,Inputs!$L$12,0)+IF(V238=0,Inputs!$L$13,0)</f>
        <v>970</v>
      </c>
      <c r="AA238" s="32" t="n">
        <f aca="false">Z238-MIN(Z238,MAX(B238+C238-(IF(B238&gt;0,MIN(Inputs!$L$8,B238+C238),0)),0))</f>
        <v>970</v>
      </c>
      <c r="AB238" s="32" t="n">
        <f aca="false">AA238-MIN(AA238,MAX(F238+G238-(IF(F238&gt;0,MIN(Inputs!$L$9,F238+G238),0)),0))</f>
        <v>970</v>
      </c>
      <c r="AC238" s="32" t="n">
        <f aca="false">AB238-MIN(AB238,MAX(J238+K238-(IF(J238&gt;0,MIN(Inputs!$L$10,J238+K238),0)),0))</f>
        <v>970</v>
      </c>
      <c r="AD238" s="32" t="n">
        <f aca="false">AC238-MIN(AC238,MAX(N238+O238-(IF(N238&gt;0,MIN(Inputs!$L$11,N238+O238),0)),0))</f>
        <v>970</v>
      </c>
      <c r="AE238" s="32" t="n">
        <f aca="false">AD238-MIN(AD238,MAX(R238+S238-(IF(R238&gt;0,MIN(Inputs!$L$12,R238+S238),0)),0))</f>
        <v>970</v>
      </c>
      <c r="AF238" s="32" t="n">
        <f aca="false">AE238-MIN(AE238,MAX(V238+W238-(IF(V238&gt;0,MIN(Inputs!$L$13,V238+W238),0)),0))</f>
        <v>970</v>
      </c>
      <c r="AG238" s="31" t="n">
        <f aca="false">(B238+C238-E238)+(F238+G238-I238)+(J238+K238-M238)+(N238+O238-Q238)+(R238+S238-U238)+(V238+W238-Y238)</f>
        <v>0</v>
      </c>
      <c r="AH238" s="31" t="n">
        <f aca="false">E238+I238+M238+Q238+U238+Y238</f>
        <v>0</v>
      </c>
      <c r="AI238" s="31" t="n">
        <f aca="false">C238+G238+K238+O238+S238+W238</f>
        <v>0</v>
      </c>
    </row>
    <row r="239" customFormat="false" ht="15" hidden="false" customHeight="false" outlineLevel="0" collapsed="false">
      <c r="A239" s="29" t="n">
        <v>235</v>
      </c>
      <c r="B239" s="30" t="n">
        <f aca="false">E238</f>
        <v>0</v>
      </c>
      <c r="C239" s="30" t="n">
        <f aca="false">B239*Inputs!$K$8/12</f>
        <v>0</v>
      </c>
      <c r="D239" s="30" t="n">
        <f aca="false">IF(B239&gt;0,MIN(Inputs!$L$8,B239+C239),0)+MIN(Z239,MAX(B239+C239-(IF(B239&gt;0,MIN(Inputs!$L$8,B239+C239),0)),0))</f>
        <v>0</v>
      </c>
      <c r="E239" s="31" t="n">
        <f aca="false">MAX(B239+C239-D239,0)</f>
        <v>0</v>
      </c>
      <c r="F239" s="30" t="n">
        <f aca="false">I238</f>
        <v>0</v>
      </c>
      <c r="G239" s="30" t="n">
        <f aca="false">F239*Inputs!$K$9/12</f>
        <v>0</v>
      </c>
      <c r="H239" s="30" t="n">
        <f aca="false">IF(F239&gt;0,MIN(Inputs!$L$9,F239+G239),0)+MIN(AA239,MAX(F239+G239-(IF(F239&gt;0,MIN(Inputs!$L$9,F239+G239),0)),0))</f>
        <v>0</v>
      </c>
      <c r="I239" s="31" t="n">
        <f aca="false">MAX(F239+G239-H239,0)</f>
        <v>0</v>
      </c>
      <c r="J239" s="30" t="n">
        <f aca="false">M238</f>
        <v>0</v>
      </c>
      <c r="K239" s="30" t="n">
        <f aca="false">J239*Inputs!$K$10/12</f>
        <v>0</v>
      </c>
      <c r="L239" s="30" t="n">
        <f aca="false">IF(J239&gt;0,MIN(Inputs!$L$10,J239+K239),0)+MIN(AB239,MAX(J239+K239-(IF(J239&gt;0,MIN(Inputs!$L$10,J239+K239),0)),0))</f>
        <v>0</v>
      </c>
      <c r="M239" s="31" t="n">
        <f aca="false">MAX(J239+K239-L239,0)</f>
        <v>0</v>
      </c>
      <c r="N239" s="30" t="n">
        <f aca="false">Q238</f>
        <v>0</v>
      </c>
      <c r="O239" s="30" t="n">
        <f aca="false">N239*Inputs!$K$11/12</f>
        <v>0</v>
      </c>
      <c r="P239" s="30" t="n">
        <f aca="false">IF(N239&gt;0,MIN(Inputs!$L$11,N239+O239),0)+MIN(AC239,MAX(N239+O239-(IF(N239&gt;0,MIN(Inputs!$L$11,N239+O239),0)),0))</f>
        <v>0</v>
      </c>
      <c r="Q239" s="31" t="n">
        <f aca="false">MAX(N239+O239-P239,0)</f>
        <v>0</v>
      </c>
      <c r="R239" s="30" t="n">
        <f aca="false">U238</f>
        <v>0</v>
      </c>
      <c r="S239" s="30" t="n">
        <f aca="false">R239*Inputs!$K$12/12</f>
        <v>0</v>
      </c>
      <c r="T239" s="30" t="n">
        <f aca="false">IF(R239&gt;0,MIN(Inputs!$L$12,R239+S239),0)+MIN(AD239,MAX(R239+S239-(IF(R239&gt;0,MIN(Inputs!$L$12,R239+S239),0)),0))</f>
        <v>0</v>
      </c>
      <c r="U239" s="31" t="n">
        <f aca="false">MAX(R239+S239-T239,0)</f>
        <v>0</v>
      </c>
      <c r="V239" s="30" t="n">
        <f aca="false">Y238</f>
        <v>0</v>
      </c>
      <c r="W239" s="30" t="n">
        <f aca="false">V239*Inputs!$K$13/12</f>
        <v>0</v>
      </c>
      <c r="X239" s="30" t="n">
        <f aca="false">IF(V239&gt;0,MIN(Inputs!$L$13,V239+W239),0)+MIN(AE239,MAX(V239+W239-(IF(V239&gt;0,MIN(Inputs!$L$13,V239+W239),0)),0))</f>
        <v>0</v>
      </c>
      <c r="Y239" s="31" t="n">
        <f aca="false">MAX(V239+W239-X239,0)</f>
        <v>0</v>
      </c>
      <c r="Z239" s="32" t="n">
        <f aca="false">Inputs!$B$4+IF(B239=0,Inputs!$L$8,0)+IF(F239=0,Inputs!$L$9,0)+IF(J239=0,Inputs!$L$10,0)+IF(N239=0,Inputs!$L$11,0)+IF(R239=0,Inputs!$L$12,0)+IF(V239=0,Inputs!$L$13,0)</f>
        <v>970</v>
      </c>
      <c r="AA239" s="32" t="n">
        <f aca="false">Z239-MIN(Z239,MAX(B239+C239-(IF(B239&gt;0,MIN(Inputs!$L$8,B239+C239),0)),0))</f>
        <v>970</v>
      </c>
      <c r="AB239" s="32" t="n">
        <f aca="false">AA239-MIN(AA239,MAX(F239+G239-(IF(F239&gt;0,MIN(Inputs!$L$9,F239+G239),0)),0))</f>
        <v>970</v>
      </c>
      <c r="AC239" s="32" t="n">
        <f aca="false">AB239-MIN(AB239,MAX(J239+K239-(IF(J239&gt;0,MIN(Inputs!$L$10,J239+K239),0)),0))</f>
        <v>970</v>
      </c>
      <c r="AD239" s="32" t="n">
        <f aca="false">AC239-MIN(AC239,MAX(N239+O239-(IF(N239&gt;0,MIN(Inputs!$L$11,N239+O239),0)),0))</f>
        <v>970</v>
      </c>
      <c r="AE239" s="32" t="n">
        <f aca="false">AD239-MIN(AD239,MAX(R239+S239-(IF(R239&gt;0,MIN(Inputs!$L$12,R239+S239),0)),0))</f>
        <v>970</v>
      </c>
      <c r="AF239" s="32" t="n">
        <f aca="false">AE239-MIN(AE239,MAX(V239+W239-(IF(V239&gt;0,MIN(Inputs!$L$13,V239+W239),0)),0))</f>
        <v>970</v>
      </c>
      <c r="AG239" s="31" t="n">
        <f aca="false">(B239+C239-E239)+(F239+G239-I239)+(J239+K239-M239)+(N239+O239-Q239)+(R239+S239-U239)+(V239+W239-Y239)</f>
        <v>0</v>
      </c>
      <c r="AH239" s="31" t="n">
        <f aca="false">E239+I239+M239+Q239+U239+Y239</f>
        <v>0</v>
      </c>
      <c r="AI239" s="31" t="n">
        <f aca="false">C239+G239+K239+O239+S239+W239</f>
        <v>0</v>
      </c>
    </row>
    <row r="240" customFormat="false" ht="15" hidden="false" customHeight="false" outlineLevel="0" collapsed="false">
      <c r="A240" s="29" t="n">
        <v>236</v>
      </c>
      <c r="B240" s="30" t="n">
        <f aca="false">E239</f>
        <v>0</v>
      </c>
      <c r="C240" s="30" t="n">
        <f aca="false">B240*Inputs!$K$8/12</f>
        <v>0</v>
      </c>
      <c r="D240" s="30" t="n">
        <f aca="false">IF(B240&gt;0,MIN(Inputs!$L$8,B240+C240),0)+MIN(Z240,MAX(B240+C240-(IF(B240&gt;0,MIN(Inputs!$L$8,B240+C240),0)),0))</f>
        <v>0</v>
      </c>
      <c r="E240" s="31" t="n">
        <f aca="false">MAX(B240+C240-D240,0)</f>
        <v>0</v>
      </c>
      <c r="F240" s="30" t="n">
        <f aca="false">I239</f>
        <v>0</v>
      </c>
      <c r="G240" s="30" t="n">
        <f aca="false">F240*Inputs!$K$9/12</f>
        <v>0</v>
      </c>
      <c r="H240" s="30" t="n">
        <f aca="false">IF(F240&gt;0,MIN(Inputs!$L$9,F240+G240),0)+MIN(AA240,MAX(F240+G240-(IF(F240&gt;0,MIN(Inputs!$L$9,F240+G240),0)),0))</f>
        <v>0</v>
      </c>
      <c r="I240" s="31" t="n">
        <f aca="false">MAX(F240+G240-H240,0)</f>
        <v>0</v>
      </c>
      <c r="J240" s="30" t="n">
        <f aca="false">M239</f>
        <v>0</v>
      </c>
      <c r="K240" s="30" t="n">
        <f aca="false">J240*Inputs!$K$10/12</f>
        <v>0</v>
      </c>
      <c r="L240" s="30" t="n">
        <f aca="false">IF(J240&gt;0,MIN(Inputs!$L$10,J240+K240),0)+MIN(AB240,MAX(J240+K240-(IF(J240&gt;0,MIN(Inputs!$L$10,J240+K240),0)),0))</f>
        <v>0</v>
      </c>
      <c r="M240" s="31" t="n">
        <f aca="false">MAX(J240+K240-L240,0)</f>
        <v>0</v>
      </c>
      <c r="N240" s="30" t="n">
        <f aca="false">Q239</f>
        <v>0</v>
      </c>
      <c r="O240" s="30" t="n">
        <f aca="false">N240*Inputs!$K$11/12</f>
        <v>0</v>
      </c>
      <c r="P240" s="30" t="n">
        <f aca="false">IF(N240&gt;0,MIN(Inputs!$L$11,N240+O240),0)+MIN(AC240,MAX(N240+O240-(IF(N240&gt;0,MIN(Inputs!$L$11,N240+O240),0)),0))</f>
        <v>0</v>
      </c>
      <c r="Q240" s="31" t="n">
        <f aca="false">MAX(N240+O240-P240,0)</f>
        <v>0</v>
      </c>
      <c r="R240" s="30" t="n">
        <f aca="false">U239</f>
        <v>0</v>
      </c>
      <c r="S240" s="30" t="n">
        <f aca="false">R240*Inputs!$K$12/12</f>
        <v>0</v>
      </c>
      <c r="T240" s="30" t="n">
        <f aca="false">IF(R240&gt;0,MIN(Inputs!$L$12,R240+S240),0)+MIN(AD240,MAX(R240+S240-(IF(R240&gt;0,MIN(Inputs!$L$12,R240+S240),0)),0))</f>
        <v>0</v>
      </c>
      <c r="U240" s="31" t="n">
        <f aca="false">MAX(R240+S240-T240,0)</f>
        <v>0</v>
      </c>
      <c r="V240" s="30" t="n">
        <f aca="false">Y239</f>
        <v>0</v>
      </c>
      <c r="W240" s="30" t="n">
        <f aca="false">V240*Inputs!$K$13/12</f>
        <v>0</v>
      </c>
      <c r="X240" s="30" t="n">
        <f aca="false">IF(V240&gt;0,MIN(Inputs!$L$13,V240+W240),0)+MIN(AE240,MAX(V240+W240-(IF(V240&gt;0,MIN(Inputs!$L$13,V240+W240),0)),0))</f>
        <v>0</v>
      </c>
      <c r="Y240" s="31" t="n">
        <f aca="false">MAX(V240+W240-X240,0)</f>
        <v>0</v>
      </c>
      <c r="Z240" s="32" t="n">
        <f aca="false">Inputs!$B$4+IF(B240=0,Inputs!$L$8,0)+IF(F240=0,Inputs!$L$9,0)+IF(J240=0,Inputs!$L$10,0)+IF(N240=0,Inputs!$L$11,0)+IF(R240=0,Inputs!$L$12,0)+IF(V240=0,Inputs!$L$13,0)</f>
        <v>970</v>
      </c>
      <c r="AA240" s="32" t="n">
        <f aca="false">Z240-MIN(Z240,MAX(B240+C240-(IF(B240&gt;0,MIN(Inputs!$L$8,B240+C240),0)),0))</f>
        <v>970</v>
      </c>
      <c r="AB240" s="32" t="n">
        <f aca="false">AA240-MIN(AA240,MAX(F240+G240-(IF(F240&gt;0,MIN(Inputs!$L$9,F240+G240),0)),0))</f>
        <v>970</v>
      </c>
      <c r="AC240" s="32" t="n">
        <f aca="false">AB240-MIN(AB240,MAX(J240+K240-(IF(J240&gt;0,MIN(Inputs!$L$10,J240+K240),0)),0))</f>
        <v>970</v>
      </c>
      <c r="AD240" s="32" t="n">
        <f aca="false">AC240-MIN(AC240,MAX(N240+O240-(IF(N240&gt;0,MIN(Inputs!$L$11,N240+O240),0)),0))</f>
        <v>970</v>
      </c>
      <c r="AE240" s="32" t="n">
        <f aca="false">AD240-MIN(AD240,MAX(R240+S240-(IF(R240&gt;0,MIN(Inputs!$L$12,R240+S240),0)),0))</f>
        <v>970</v>
      </c>
      <c r="AF240" s="32" t="n">
        <f aca="false">AE240-MIN(AE240,MAX(V240+W240-(IF(V240&gt;0,MIN(Inputs!$L$13,V240+W240),0)),0))</f>
        <v>970</v>
      </c>
      <c r="AG240" s="31" t="n">
        <f aca="false">(B240+C240-E240)+(F240+G240-I240)+(J240+K240-M240)+(N240+O240-Q240)+(R240+S240-U240)+(V240+W240-Y240)</f>
        <v>0</v>
      </c>
      <c r="AH240" s="31" t="n">
        <f aca="false">E240+I240+M240+Q240+U240+Y240</f>
        <v>0</v>
      </c>
      <c r="AI240" s="31" t="n">
        <f aca="false">C240+G240+K240+O240+S240+W240</f>
        <v>0</v>
      </c>
    </row>
    <row r="241" customFormat="false" ht="15" hidden="false" customHeight="false" outlineLevel="0" collapsed="false">
      <c r="A241" s="29" t="n">
        <v>237</v>
      </c>
      <c r="B241" s="30" t="n">
        <f aca="false">E240</f>
        <v>0</v>
      </c>
      <c r="C241" s="30" t="n">
        <f aca="false">B241*Inputs!$K$8/12</f>
        <v>0</v>
      </c>
      <c r="D241" s="30" t="n">
        <f aca="false">IF(B241&gt;0,MIN(Inputs!$L$8,B241+C241),0)+MIN(Z241,MAX(B241+C241-(IF(B241&gt;0,MIN(Inputs!$L$8,B241+C241),0)),0))</f>
        <v>0</v>
      </c>
      <c r="E241" s="31" t="n">
        <f aca="false">MAX(B241+C241-D241,0)</f>
        <v>0</v>
      </c>
      <c r="F241" s="30" t="n">
        <f aca="false">I240</f>
        <v>0</v>
      </c>
      <c r="G241" s="30" t="n">
        <f aca="false">F241*Inputs!$K$9/12</f>
        <v>0</v>
      </c>
      <c r="H241" s="30" t="n">
        <f aca="false">IF(F241&gt;0,MIN(Inputs!$L$9,F241+G241),0)+MIN(AA241,MAX(F241+G241-(IF(F241&gt;0,MIN(Inputs!$L$9,F241+G241),0)),0))</f>
        <v>0</v>
      </c>
      <c r="I241" s="31" t="n">
        <f aca="false">MAX(F241+G241-H241,0)</f>
        <v>0</v>
      </c>
      <c r="J241" s="30" t="n">
        <f aca="false">M240</f>
        <v>0</v>
      </c>
      <c r="K241" s="30" t="n">
        <f aca="false">J241*Inputs!$K$10/12</f>
        <v>0</v>
      </c>
      <c r="L241" s="30" t="n">
        <f aca="false">IF(J241&gt;0,MIN(Inputs!$L$10,J241+K241),0)+MIN(AB241,MAX(J241+K241-(IF(J241&gt;0,MIN(Inputs!$L$10,J241+K241),0)),0))</f>
        <v>0</v>
      </c>
      <c r="M241" s="31" t="n">
        <f aca="false">MAX(J241+K241-L241,0)</f>
        <v>0</v>
      </c>
      <c r="N241" s="30" t="n">
        <f aca="false">Q240</f>
        <v>0</v>
      </c>
      <c r="O241" s="30" t="n">
        <f aca="false">N241*Inputs!$K$11/12</f>
        <v>0</v>
      </c>
      <c r="P241" s="30" t="n">
        <f aca="false">IF(N241&gt;0,MIN(Inputs!$L$11,N241+O241),0)+MIN(AC241,MAX(N241+O241-(IF(N241&gt;0,MIN(Inputs!$L$11,N241+O241),0)),0))</f>
        <v>0</v>
      </c>
      <c r="Q241" s="31" t="n">
        <f aca="false">MAX(N241+O241-P241,0)</f>
        <v>0</v>
      </c>
      <c r="R241" s="30" t="n">
        <f aca="false">U240</f>
        <v>0</v>
      </c>
      <c r="S241" s="30" t="n">
        <f aca="false">R241*Inputs!$K$12/12</f>
        <v>0</v>
      </c>
      <c r="T241" s="30" t="n">
        <f aca="false">IF(R241&gt;0,MIN(Inputs!$L$12,R241+S241),0)+MIN(AD241,MAX(R241+S241-(IF(R241&gt;0,MIN(Inputs!$L$12,R241+S241),0)),0))</f>
        <v>0</v>
      </c>
      <c r="U241" s="31" t="n">
        <f aca="false">MAX(R241+S241-T241,0)</f>
        <v>0</v>
      </c>
      <c r="V241" s="30" t="n">
        <f aca="false">Y240</f>
        <v>0</v>
      </c>
      <c r="W241" s="30" t="n">
        <f aca="false">V241*Inputs!$K$13/12</f>
        <v>0</v>
      </c>
      <c r="X241" s="30" t="n">
        <f aca="false">IF(V241&gt;0,MIN(Inputs!$L$13,V241+W241),0)+MIN(AE241,MAX(V241+W241-(IF(V241&gt;0,MIN(Inputs!$L$13,V241+W241),0)),0))</f>
        <v>0</v>
      </c>
      <c r="Y241" s="31" t="n">
        <f aca="false">MAX(V241+W241-X241,0)</f>
        <v>0</v>
      </c>
      <c r="Z241" s="32" t="n">
        <f aca="false">Inputs!$B$4+IF(B241=0,Inputs!$L$8,0)+IF(F241=0,Inputs!$L$9,0)+IF(J241=0,Inputs!$L$10,0)+IF(N241=0,Inputs!$L$11,0)+IF(R241=0,Inputs!$L$12,0)+IF(V241=0,Inputs!$L$13,0)</f>
        <v>970</v>
      </c>
      <c r="AA241" s="32" t="n">
        <f aca="false">Z241-MIN(Z241,MAX(B241+C241-(IF(B241&gt;0,MIN(Inputs!$L$8,B241+C241),0)),0))</f>
        <v>970</v>
      </c>
      <c r="AB241" s="32" t="n">
        <f aca="false">AA241-MIN(AA241,MAX(F241+G241-(IF(F241&gt;0,MIN(Inputs!$L$9,F241+G241),0)),0))</f>
        <v>970</v>
      </c>
      <c r="AC241" s="32" t="n">
        <f aca="false">AB241-MIN(AB241,MAX(J241+K241-(IF(J241&gt;0,MIN(Inputs!$L$10,J241+K241),0)),0))</f>
        <v>970</v>
      </c>
      <c r="AD241" s="32" t="n">
        <f aca="false">AC241-MIN(AC241,MAX(N241+O241-(IF(N241&gt;0,MIN(Inputs!$L$11,N241+O241),0)),0))</f>
        <v>970</v>
      </c>
      <c r="AE241" s="32" t="n">
        <f aca="false">AD241-MIN(AD241,MAX(R241+S241-(IF(R241&gt;0,MIN(Inputs!$L$12,R241+S241),0)),0))</f>
        <v>970</v>
      </c>
      <c r="AF241" s="32" t="n">
        <f aca="false">AE241-MIN(AE241,MAX(V241+W241-(IF(V241&gt;0,MIN(Inputs!$L$13,V241+W241),0)),0))</f>
        <v>970</v>
      </c>
      <c r="AG241" s="31" t="n">
        <f aca="false">(B241+C241-E241)+(F241+G241-I241)+(J241+K241-M241)+(N241+O241-Q241)+(R241+S241-U241)+(V241+W241-Y241)</f>
        <v>0</v>
      </c>
      <c r="AH241" s="31" t="n">
        <f aca="false">E241+I241+M241+Q241+U241+Y241</f>
        <v>0</v>
      </c>
      <c r="AI241" s="31" t="n">
        <f aca="false">C241+G241+K241+O241+S241+W241</f>
        <v>0</v>
      </c>
    </row>
    <row r="242" customFormat="false" ht="15" hidden="false" customHeight="false" outlineLevel="0" collapsed="false">
      <c r="A242" s="29" t="n">
        <v>238</v>
      </c>
      <c r="B242" s="30" t="n">
        <f aca="false">E241</f>
        <v>0</v>
      </c>
      <c r="C242" s="30" t="n">
        <f aca="false">B242*Inputs!$K$8/12</f>
        <v>0</v>
      </c>
      <c r="D242" s="30" t="n">
        <f aca="false">IF(B242&gt;0,MIN(Inputs!$L$8,B242+C242),0)+MIN(Z242,MAX(B242+C242-(IF(B242&gt;0,MIN(Inputs!$L$8,B242+C242),0)),0))</f>
        <v>0</v>
      </c>
      <c r="E242" s="31" t="n">
        <f aca="false">MAX(B242+C242-D242,0)</f>
        <v>0</v>
      </c>
      <c r="F242" s="30" t="n">
        <f aca="false">I241</f>
        <v>0</v>
      </c>
      <c r="G242" s="30" t="n">
        <f aca="false">F242*Inputs!$K$9/12</f>
        <v>0</v>
      </c>
      <c r="H242" s="30" t="n">
        <f aca="false">IF(F242&gt;0,MIN(Inputs!$L$9,F242+G242),0)+MIN(AA242,MAX(F242+G242-(IF(F242&gt;0,MIN(Inputs!$L$9,F242+G242),0)),0))</f>
        <v>0</v>
      </c>
      <c r="I242" s="31" t="n">
        <f aca="false">MAX(F242+G242-H242,0)</f>
        <v>0</v>
      </c>
      <c r="J242" s="30" t="n">
        <f aca="false">M241</f>
        <v>0</v>
      </c>
      <c r="K242" s="30" t="n">
        <f aca="false">J242*Inputs!$K$10/12</f>
        <v>0</v>
      </c>
      <c r="L242" s="30" t="n">
        <f aca="false">IF(J242&gt;0,MIN(Inputs!$L$10,J242+K242),0)+MIN(AB242,MAX(J242+K242-(IF(J242&gt;0,MIN(Inputs!$L$10,J242+K242),0)),0))</f>
        <v>0</v>
      </c>
      <c r="M242" s="31" t="n">
        <f aca="false">MAX(J242+K242-L242,0)</f>
        <v>0</v>
      </c>
      <c r="N242" s="30" t="n">
        <f aca="false">Q241</f>
        <v>0</v>
      </c>
      <c r="O242" s="30" t="n">
        <f aca="false">N242*Inputs!$K$11/12</f>
        <v>0</v>
      </c>
      <c r="P242" s="30" t="n">
        <f aca="false">IF(N242&gt;0,MIN(Inputs!$L$11,N242+O242),0)+MIN(AC242,MAX(N242+O242-(IF(N242&gt;0,MIN(Inputs!$L$11,N242+O242),0)),0))</f>
        <v>0</v>
      </c>
      <c r="Q242" s="31" t="n">
        <f aca="false">MAX(N242+O242-P242,0)</f>
        <v>0</v>
      </c>
      <c r="R242" s="30" t="n">
        <f aca="false">U241</f>
        <v>0</v>
      </c>
      <c r="S242" s="30" t="n">
        <f aca="false">R242*Inputs!$K$12/12</f>
        <v>0</v>
      </c>
      <c r="T242" s="30" t="n">
        <f aca="false">IF(R242&gt;0,MIN(Inputs!$L$12,R242+S242),0)+MIN(AD242,MAX(R242+S242-(IF(R242&gt;0,MIN(Inputs!$L$12,R242+S242),0)),0))</f>
        <v>0</v>
      </c>
      <c r="U242" s="31" t="n">
        <f aca="false">MAX(R242+S242-T242,0)</f>
        <v>0</v>
      </c>
      <c r="V242" s="30" t="n">
        <f aca="false">Y241</f>
        <v>0</v>
      </c>
      <c r="W242" s="30" t="n">
        <f aca="false">V242*Inputs!$K$13/12</f>
        <v>0</v>
      </c>
      <c r="X242" s="30" t="n">
        <f aca="false">IF(V242&gt;0,MIN(Inputs!$L$13,V242+W242),0)+MIN(AE242,MAX(V242+W242-(IF(V242&gt;0,MIN(Inputs!$L$13,V242+W242),0)),0))</f>
        <v>0</v>
      </c>
      <c r="Y242" s="31" t="n">
        <f aca="false">MAX(V242+W242-X242,0)</f>
        <v>0</v>
      </c>
      <c r="Z242" s="32" t="n">
        <f aca="false">Inputs!$B$4+IF(B242=0,Inputs!$L$8,0)+IF(F242=0,Inputs!$L$9,0)+IF(J242=0,Inputs!$L$10,0)+IF(N242=0,Inputs!$L$11,0)+IF(R242=0,Inputs!$L$12,0)+IF(V242=0,Inputs!$L$13,0)</f>
        <v>970</v>
      </c>
      <c r="AA242" s="32" t="n">
        <f aca="false">Z242-MIN(Z242,MAX(B242+C242-(IF(B242&gt;0,MIN(Inputs!$L$8,B242+C242),0)),0))</f>
        <v>970</v>
      </c>
      <c r="AB242" s="32" t="n">
        <f aca="false">AA242-MIN(AA242,MAX(F242+G242-(IF(F242&gt;0,MIN(Inputs!$L$9,F242+G242),0)),0))</f>
        <v>970</v>
      </c>
      <c r="AC242" s="32" t="n">
        <f aca="false">AB242-MIN(AB242,MAX(J242+K242-(IF(J242&gt;0,MIN(Inputs!$L$10,J242+K242),0)),0))</f>
        <v>970</v>
      </c>
      <c r="AD242" s="32" t="n">
        <f aca="false">AC242-MIN(AC242,MAX(N242+O242-(IF(N242&gt;0,MIN(Inputs!$L$11,N242+O242),0)),0))</f>
        <v>970</v>
      </c>
      <c r="AE242" s="32" t="n">
        <f aca="false">AD242-MIN(AD242,MAX(R242+S242-(IF(R242&gt;0,MIN(Inputs!$L$12,R242+S242),0)),0))</f>
        <v>970</v>
      </c>
      <c r="AF242" s="32" t="n">
        <f aca="false">AE242-MIN(AE242,MAX(V242+W242-(IF(V242&gt;0,MIN(Inputs!$L$13,V242+W242),0)),0))</f>
        <v>970</v>
      </c>
      <c r="AG242" s="31" t="n">
        <f aca="false">(B242+C242-E242)+(F242+G242-I242)+(J242+K242-M242)+(N242+O242-Q242)+(R242+S242-U242)+(V242+W242-Y242)</f>
        <v>0</v>
      </c>
      <c r="AH242" s="31" t="n">
        <f aca="false">E242+I242+M242+Q242+U242+Y242</f>
        <v>0</v>
      </c>
      <c r="AI242" s="31" t="n">
        <f aca="false">C242+G242+K242+O242+S242+W242</f>
        <v>0</v>
      </c>
    </row>
    <row r="243" customFormat="false" ht="15" hidden="false" customHeight="false" outlineLevel="0" collapsed="false">
      <c r="A243" s="29" t="n">
        <v>239</v>
      </c>
      <c r="B243" s="30" t="n">
        <f aca="false">E242</f>
        <v>0</v>
      </c>
      <c r="C243" s="30" t="n">
        <f aca="false">B243*Inputs!$K$8/12</f>
        <v>0</v>
      </c>
      <c r="D243" s="30" t="n">
        <f aca="false">IF(B243&gt;0,MIN(Inputs!$L$8,B243+C243),0)+MIN(Z243,MAX(B243+C243-(IF(B243&gt;0,MIN(Inputs!$L$8,B243+C243),0)),0))</f>
        <v>0</v>
      </c>
      <c r="E243" s="31" t="n">
        <f aca="false">MAX(B243+C243-D243,0)</f>
        <v>0</v>
      </c>
      <c r="F243" s="30" t="n">
        <f aca="false">I242</f>
        <v>0</v>
      </c>
      <c r="G243" s="30" t="n">
        <f aca="false">F243*Inputs!$K$9/12</f>
        <v>0</v>
      </c>
      <c r="H243" s="30" t="n">
        <f aca="false">IF(F243&gt;0,MIN(Inputs!$L$9,F243+G243),0)+MIN(AA243,MAX(F243+G243-(IF(F243&gt;0,MIN(Inputs!$L$9,F243+G243),0)),0))</f>
        <v>0</v>
      </c>
      <c r="I243" s="31" t="n">
        <f aca="false">MAX(F243+G243-H243,0)</f>
        <v>0</v>
      </c>
      <c r="J243" s="30" t="n">
        <f aca="false">M242</f>
        <v>0</v>
      </c>
      <c r="K243" s="30" t="n">
        <f aca="false">J243*Inputs!$K$10/12</f>
        <v>0</v>
      </c>
      <c r="L243" s="30" t="n">
        <f aca="false">IF(J243&gt;0,MIN(Inputs!$L$10,J243+K243),0)+MIN(AB243,MAX(J243+K243-(IF(J243&gt;0,MIN(Inputs!$L$10,J243+K243),0)),0))</f>
        <v>0</v>
      </c>
      <c r="M243" s="31" t="n">
        <f aca="false">MAX(J243+K243-L243,0)</f>
        <v>0</v>
      </c>
      <c r="N243" s="30" t="n">
        <f aca="false">Q242</f>
        <v>0</v>
      </c>
      <c r="O243" s="30" t="n">
        <f aca="false">N243*Inputs!$K$11/12</f>
        <v>0</v>
      </c>
      <c r="P243" s="30" t="n">
        <f aca="false">IF(N243&gt;0,MIN(Inputs!$L$11,N243+O243),0)+MIN(AC243,MAX(N243+O243-(IF(N243&gt;0,MIN(Inputs!$L$11,N243+O243),0)),0))</f>
        <v>0</v>
      </c>
      <c r="Q243" s="31" t="n">
        <f aca="false">MAX(N243+O243-P243,0)</f>
        <v>0</v>
      </c>
      <c r="R243" s="30" t="n">
        <f aca="false">U242</f>
        <v>0</v>
      </c>
      <c r="S243" s="30" t="n">
        <f aca="false">R243*Inputs!$K$12/12</f>
        <v>0</v>
      </c>
      <c r="T243" s="30" t="n">
        <f aca="false">IF(R243&gt;0,MIN(Inputs!$L$12,R243+S243),0)+MIN(AD243,MAX(R243+S243-(IF(R243&gt;0,MIN(Inputs!$L$12,R243+S243),0)),0))</f>
        <v>0</v>
      </c>
      <c r="U243" s="31" t="n">
        <f aca="false">MAX(R243+S243-T243,0)</f>
        <v>0</v>
      </c>
      <c r="V243" s="30" t="n">
        <f aca="false">Y242</f>
        <v>0</v>
      </c>
      <c r="W243" s="30" t="n">
        <f aca="false">V243*Inputs!$K$13/12</f>
        <v>0</v>
      </c>
      <c r="X243" s="30" t="n">
        <f aca="false">IF(V243&gt;0,MIN(Inputs!$L$13,V243+W243),0)+MIN(AE243,MAX(V243+W243-(IF(V243&gt;0,MIN(Inputs!$L$13,V243+W243),0)),0))</f>
        <v>0</v>
      </c>
      <c r="Y243" s="31" t="n">
        <f aca="false">MAX(V243+W243-X243,0)</f>
        <v>0</v>
      </c>
      <c r="Z243" s="32" t="n">
        <f aca="false">Inputs!$B$4+IF(B243=0,Inputs!$L$8,0)+IF(F243=0,Inputs!$L$9,0)+IF(J243=0,Inputs!$L$10,0)+IF(N243=0,Inputs!$L$11,0)+IF(R243=0,Inputs!$L$12,0)+IF(V243=0,Inputs!$L$13,0)</f>
        <v>970</v>
      </c>
      <c r="AA243" s="32" t="n">
        <f aca="false">Z243-MIN(Z243,MAX(B243+C243-(IF(B243&gt;0,MIN(Inputs!$L$8,B243+C243),0)),0))</f>
        <v>970</v>
      </c>
      <c r="AB243" s="32" t="n">
        <f aca="false">AA243-MIN(AA243,MAX(F243+G243-(IF(F243&gt;0,MIN(Inputs!$L$9,F243+G243),0)),0))</f>
        <v>970</v>
      </c>
      <c r="AC243" s="32" t="n">
        <f aca="false">AB243-MIN(AB243,MAX(J243+K243-(IF(J243&gt;0,MIN(Inputs!$L$10,J243+K243),0)),0))</f>
        <v>970</v>
      </c>
      <c r="AD243" s="32" t="n">
        <f aca="false">AC243-MIN(AC243,MAX(N243+O243-(IF(N243&gt;0,MIN(Inputs!$L$11,N243+O243),0)),0))</f>
        <v>970</v>
      </c>
      <c r="AE243" s="32" t="n">
        <f aca="false">AD243-MIN(AD243,MAX(R243+S243-(IF(R243&gt;0,MIN(Inputs!$L$12,R243+S243),0)),0))</f>
        <v>970</v>
      </c>
      <c r="AF243" s="32" t="n">
        <f aca="false">AE243-MIN(AE243,MAX(V243+W243-(IF(V243&gt;0,MIN(Inputs!$L$13,V243+W243),0)),0))</f>
        <v>970</v>
      </c>
      <c r="AG243" s="31" t="n">
        <f aca="false">(B243+C243-E243)+(F243+G243-I243)+(J243+K243-M243)+(N243+O243-Q243)+(R243+S243-U243)+(V243+W243-Y243)</f>
        <v>0</v>
      </c>
      <c r="AH243" s="31" t="n">
        <f aca="false">E243+I243+M243+Q243+U243+Y243</f>
        <v>0</v>
      </c>
      <c r="AI243" s="31" t="n">
        <f aca="false">C243+G243+K243+O243+S243+W243</f>
        <v>0</v>
      </c>
    </row>
    <row r="244" customFormat="false" ht="15" hidden="false" customHeight="false" outlineLevel="0" collapsed="false">
      <c r="A244" s="29" t="n">
        <v>240</v>
      </c>
      <c r="B244" s="30" t="n">
        <f aca="false">E243</f>
        <v>0</v>
      </c>
      <c r="C244" s="30" t="n">
        <f aca="false">B244*Inputs!$K$8/12</f>
        <v>0</v>
      </c>
      <c r="D244" s="30" t="n">
        <f aca="false">IF(B244&gt;0,MIN(Inputs!$L$8,B244+C244),0)+MIN(Z244,MAX(B244+C244-(IF(B244&gt;0,MIN(Inputs!$L$8,B244+C244),0)),0))</f>
        <v>0</v>
      </c>
      <c r="E244" s="31" t="n">
        <f aca="false">MAX(B244+C244-D244,0)</f>
        <v>0</v>
      </c>
      <c r="F244" s="30" t="n">
        <f aca="false">I243</f>
        <v>0</v>
      </c>
      <c r="G244" s="30" t="n">
        <f aca="false">F244*Inputs!$K$9/12</f>
        <v>0</v>
      </c>
      <c r="H244" s="30" t="n">
        <f aca="false">IF(F244&gt;0,MIN(Inputs!$L$9,F244+G244),0)+MIN(AA244,MAX(F244+G244-(IF(F244&gt;0,MIN(Inputs!$L$9,F244+G244),0)),0))</f>
        <v>0</v>
      </c>
      <c r="I244" s="31" t="n">
        <f aca="false">MAX(F244+G244-H244,0)</f>
        <v>0</v>
      </c>
      <c r="J244" s="30" t="n">
        <f aca="false">M243</f>
        <v>0</v>
      </c>
      <c r="K244" s="30" t="n">
        <f aca="false">J244*Inputs!$K$10/12</f>
        <v>0</v>
      </c>
      <c r="L244" s="30" t="n">
        <f aca="false">IF(J244&gt;0,MIN(Inputs!$L$10,J244+K244),0)+MIN(AB244,MAX(J244+K244-(IF(J244&gt;0,MIN(Inputs!$L$10,J244+K244),0)),0))</f>
        <v>0</v>
      </c>
      <c r="M244" s="31" t="n">
        <f aca="false">MAX(J244+K244-L244,0)</f>
        <v>0</v>
      </c>
      <c r="N244" s="30" t="n">
        <f aca="false">Q243</f>
        <v>0</v>
      </c>
      <c r="O244" s="30" t="n">
        <f aca="false">N244*Inputs!$K$11/12</f>
        <v>0</v>
      </c>
      <c r="P244" s="30" t="n">
        <f aca="false">IF(N244&gt;0,MIN(Inputs!$L$11,N244+O244),0)+MIN(AC244,MAX(N244+O244-(IF(N244&gt;0,MIN(Inputs!$L$11,N244+O244),0)),0))</f>
        <v>0</v>
      </c>
      <c r="Q244" s="31" t="n">
        <f aca="false">MAX(N244+O244-P244,0)</f>
        <v>0</v>
      </c>
      <c r="R244" s="30" t="n">
        <f aca="false">U243</f>
        <v>0</v>
      </c>
      <c r="S244" s="30" t="n">
        <f aca="false">R244*Inputs!$K$12/12</f>
        <v>0</v>
      </c>
      <c r="T244" s="30" t="n">
        <f aca="false">IF(R244&gt;0,MIN(Inputs!$L$12,R244+S244),0)+MIN(AD244,MAX(R244+S244-(IF(R244&gt;0,MIN(Inputs!$L$12,R244+S244),0)),0))</f>
        <v>0</v>
      </c>
      <c r="U244" s="31" t="n">
        <f aca="false">MAX(R244+S244-T244,0)</f>
        <v>0</v>
      </c>
      <c r="V244" s="30" t="n">
        <f aca="false">Y243</f>
        <v>0</v>
      </c>
      <c r="W244" s="30" t="n">
        <f aca="false">V244*Inputs!$K$13/12</f>
        <v>0</v>
      </c>
      <c r="X244" s="30" t="n">
        <f aca="false">IF(V244&gt;0,MIN(Inputs!$L$13,V244+W244),0)+MIN(AE244,MAX(V244+W244-(IF(V244&gt;0,MIN(Inputs!$L$13,V244+W244),0)),0))</f>
        <v>0</v>
      </c>
      <c r="Y244" s="31" t="n">
        <f aca="false">MAX(V244+W244-X244,0)</f>
        <v>0</v>
      </c>
      <c r="Z244" s="32" t="n">
        <f aca="false">Inputs!$B$4+IF(B244=0,Inputs!$L$8,0)+IF(F244=0,Inputs!$L$9,0)+IF(J244=0,Inputs!$L$10,0)+IF(N244=0,Inputs!$L$11,0)+IF(R244=0,Inputs!$L$12,0)+IF(V244=0,Inputs!$L$13,0)</f>
        <v>970</v>
      </c>
      <c r="AA244" s="32" t="n">
        <f aca="false">Z244-MIN(Z244,MAX(B244+C244-(IF(B244&gt;0,MIN(Inputs!$L$8,B244+C244),0)),0))</f>
        <v>970</v>
      </c>
      <c r="AB244" s="32" t="n">
        <f aca="false">AA244-MIN(AA244,MAX(F244+G244-(IF(F244&gt;0,MIN(Inputs!$L$9,F244+G244),0)),0))</f>
        <v>970</v>
      </c>
      <c r="AC244" s="32" t="n">
        <f aca="false">AB244-MIN(AB244,MAX(J244+K244-(IF(J244&gt;0,MIN(Inputs!$L$10,J244+K244),0)),0))</f>
        <v>970</v>
      </c>
      <c r="AD244" s="32" t="n">
        <f aca="false">AC244-MIN(AC244,MAX(N244+O244-(IF(N244&gt;0,MIN(Inputs!$L$11,N244+O244),0)),0))</f>
        <v>970</v>
      </c>
      <c r="AE244" s="32" t="n">
        <f aca="false">AD244-MIN(AD244,MAX(R244+S244-(IF(R244&gt;0,MIN(Inputs!$L$12,R244+S244),0)),0))</f>
        <v>970</v>
      </c>
      <c r="AF244" s="32" t="n">
        <f aca="false">AE244-MIN(AE244,MAX(V244+W244-(IF(V244&gt;0,MIN(Inputs!$L$13,V244+W244),0)),0))</f>
        <v>970</v>
      </c>
      <c r="AG244" s="31" t="n">
        <f aca="false">(B244+C244-E244)+(F244+G244-I244)+(J244+K244-M244)+(N244+O244-Q244)+(R244+S244-U244)+(V244+W244-Y244)</f>
        <v>0</v>
      </c>
      <c r="AH244" s="31" t="n">
        <f aca="false">E244+I244+M244+Q244+U244+Y244</f>
        <v>0</v>
      </c>
      <c r="AI244" s="31" t="n">
        <f aca="false">C244+G244+K244+O244+S244+W244</f>
        <v>0</v>
      </c>
    </row>
  </sheetData>
  <mergeCells count="9">
    <mergeCell ref="A1:AC1"/>
    <mergeCell ref="A2:AC2"/>
    <mergeCell ref="B3:E3"/>
    <mergeCell ref="F3:I3"/>
    <mergeCell ref="J3:M3"/>
    <mergeCell ref="N3:Q3"/>
    <mergeCell ref="R3:U3"/>
    <mergeCell ref="V3:Y3"/>
    <mergeCell ref="Z3:A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2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5" min="2" style="0" width="11"/>
    <col collapsed="false" customWidth="true" hidden="false" outlineLevel="0" max="27" min="26" style="0" width="16"/>
  </cols>
  <sheetData>
    <row r="1" customFormat="false" ht="19.7" hidden="false" customHeight="false" outlineLevel="0" collapsed="false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customFormat="false" ht="15" hidden="false" customHeight="false" outlineLevel="0" collapsed="false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5" hidden="false" customHeight="false" outlineLevel="0" collapsed="false">
      <c r="B3" s="24" t="str">
        <f aca="false">IF(Inputs!I8="","(unused)",Inputs!I8)</f>
        <v>Credit Card - Store Card</v>
      </c>
      <c r="C3" s="24"/>
      <c r="D3" s="24"/>
      <c r="E3" s="24"/>
      <c r="F3" s="24" t="str">
        <f aca="false">IF(Inputs!I9="","(unused)",Inputs!I9)</f>
        <v>Credit Card - Visa</v>
      </c>
      <c r="G3" s="24"/>
      <c r="H3" s="24"/>
      <c r="I3" s="24"/>
      <c r="J3" s="24" t="str">
        <f aca="false">IF(Inputs!I10="","(unused)",Inputs!I10)</f>
        <v>Personal Loan</v>
      </c>
      <c r="K3" s="24"/>
      <c r="L3" s="24"/>
      <c r="M3" s="24"/>
      <c r="N3" s="24" t="str">
        <f aca="false">IF(Inputs!I11="","(unused)",Inputs!I11)</f>
        <v>Car Loan</v>
      </c>
      <c r="O3" s="24"/>
      <c r="P3" s="24"/>
      <c r="Q3" s="24"/>
      <c r="R3" s="24" t="str">
        <f aca="false">IF(Inputs!I12="","(unused)",Inputs!I12)</f>
        <v>Student Loan</v>
      </c>
      <c r="S3" s="24"/>
      <c r="T3" s="24"/>
      <c r="U3" s="24"/>
      <c r="V3" s="24" t="str">
        <f aca="false">IF(Inputs!I13="","(unused)",Inputs!I13)</f>
        <v>(unused)</v>
      </c>
      <c r="W3" s="24"/>
      <c r="X3" s="24"/>
      <c r="Y3" s="24"/>
    </row>
    <row r="4" customFormat="false" ht="39.55" hidden="false" customHeight="false" outlineLevel="0" collapsed="false">
      <c r="A4" s="33" t="s">
        <v>38</v>
      </c>
      <c r="B4" s="34" t="s">
        <v>39</v>
      </c>
      <c r="C4" s="34" t="s">
        <v>40</v>
      </c>
      <c r="D4" s="34" t="s">
        <v>41</v>
      </c>
      <c r="E4" s="34" t="s">
        <v>42</v>
      </c>
      <c r="F4" s="34" t="s">
        <v>39</v>
      </c>
      <c r="G4" s="34" t="s">
        <v>40</v>
      </c>
      <c r="H4" s="34" t="s">
        <v>41</v>
      </c>
      <c r="I4" s="34" t="s">
        <v>42</v>
      </c>
      <c r="J4" s="34" t="s">
        <v>39</v>
      </c>
      <c r="K4" s="34" t="s">
        <v>40</v>
      </c>
      <c r="L4" s="34" t="s">
        <v>41</v>
      </c>
      <c r="M4" s="34" t="s">
        <v>42</v>
      </c>
      <c r="N4" s="34" t="s">
        <v>39</v>
      </c>
      <c r="O4" s="34" t="s">
        <v>40</v>
      </c>
      <c r="P4" s="34" t="s">
        <v>41</v>
      </c>
      <c r="Q4" s="34" t="s">
        <v>42</v>
      </c>
      <c r="R4" s="34" t="s">
        <v>39</v>
      </c>
      <c r="S4" s="34" t="s">
        <v>40</v>
      </c>
      <c r="T4" s="34" t="s">
        <v>41</v>
      </c>
      <c r="U4" s="34" t="s">
        <v>42</v>
      </c>
      <c r="V4" s="34" t="s">
        <v>39</v>
      </c>
      <c r="W4" s="34" t="s">
        <v>40</v>
      </c>
      <c r="X4" s="34" t="s">
        <v>41</v>
      </c>
      <c r="Y4" s="34" t="s">
        <v>42</v>
      </c>
      <c r="Z4" s="35" t="s">
        <v>51</v>
      </c>
      <c r="AA4" s="35" t="s">
        <v>52</v>
      </c>
    </row>
    <row r="5" customFormat="false" ht="15" hidden="false" customHeight="false" outlineLevel="0" collapsed="false">
      <c r="A5" s="36" t="n">
        <v>1</v>
      </c>
      <c r="B5" s="37" t="n">
        <f aca="false">Inputs!$J$8</f>
        <v>1200</v>
      </c>
      <c r="C5" s="37" t="n">
        <f aca="false">B5*Inputs!$K$8/12</f>
        <v>26.99</v>
      </c>
      <c r="D5" s="37" t="n">
        <f aca="false">IF(B5&lt;=0,0,MIN(Inputs!$L$8,B5+C5))</f>
        <v>40</v>
      </c>
      <c r="E5" s="37" t="n">
        <f aca="false">MAX(B5+C5-D5,0)</f>
        <v>1186.99</v>
      </c>
      <c r="F5" s="37" t="n">
        <f aca="false">Inputs!$J$9</f>
        <v>4500</v>
      </c>
      <c r="G5" s="37" t="n">
        <f aca="false">F5*Inputs!$K$9/12</f>
        <v>89.9625</v>
      </c>
      <c r="H5" s="37" t="n">
        <f aca="false">IF(F5&lt;=0,0,MIN(Inputs!$L$9,F5+G5))</f>
        <v>110</v>
      </c>
      <c r="I5" s="37" t="n">
        <f aca="false">MAX(F5+G5-H5,0)</f>
        <v>4479.9625</v>
      </c>
      <c r="J5" s="37" t="n">
        <f aca="false">Inputs!$J$10</f>
        <v>2500</v>
      </c>
      <c r="K5" s="37" t="n">
        <f aca="false">J5*Inputs!$K$10/12</f>
        <v>29.1666666666667</v>
      </c>
      <c r="L5" s="37" t="n">
        <f aca="false">IF(J5&lt;=0,0,MIN(Inputs!$L$10,J5+K5))</f>
        <v>90</v>
      </c>
      <c r="M5" s="37" t="n">
        <f aca="false">MAX(J5+K5-L5,0)</f>
        <v>2439.16666666667</v>
      </c>
      <c r="N5" s="37" t="n">
        <f aca="false">Inputs!$J$11</f>
        <v>12000</v>
      </c>
      <c r="O5" s="37" t="n">
        <f aca="false">N5*Inputs!$K$11/12</f>
        <v>69</v>
      </c>
      <c r="P5" s="37" t="n">
        <f aca="false">IF(N5&lt;=0,0,MIN(Inputs!$L$11,N5+O5))</f>
        <v>320</v>
      </c>
      <c r="Q5" s="37" t="n">
        <f aca="false">MAX(N5+O5-P5,0)</f>
        <v>11749</v>
      </c>
      <c r="R5" s="37" t="n">
        <f aca="false">Inputs!$J$12</f>
        <v>18000</v>
      </c>
      <c r="S5" s="37" t="n">
        <f aca="false">R5*Inputs!$K$12/12</f>
        <v>67.5</v>
      </c>
      <c r="T5" s="37" t="n">
        <f aca="false">IF(R5&lt;=0,0,MIN(Inputs!$L$12,R5+S5))</f>
        <v>210</v>
      </c>
      <c r="U5" s="37" t="n">
        <f aca="false">MAX(R5+S5-T5,0)</f>
        <v>17857.5</v>
      </c>
      <c r="V5" s="37" t="n">
        <f aca="false">Inputs!$J$13</f>
        <v>0</v>
      </c>
      <c r="W5" s="37" t="n">
        <f aca="false">V5*Inputs!$K$13/12</f>
        <v>0</v>
      </c>
      <c r="X5" s="37" t="n">
        <f aca="false">IF(V5&lt;=0,0,MIN(Inputs!$L$13,V5+W5))</f>
        <v>0</v>
      </c>
      <c r="Y5" s="37" t="n">
        <f aca="false">MAX(V5+W5-X5,0)</f>
        <v>0</v>
      </c>
      <c r="Z5" s="37" t="n">
        <f aca="false">E5+I5+M5+Q5+U5+Y5</f>
        <v>37712.6191666667</v>
      </c>
      <c r="AA5" s="37" t="n">
        <f aca="false">C5+G5+K5+O5+S5+W5</f>
        <v>282.619166666667</v>
      </c>
    </row>
    <row r="6" customFormat="false" ht="15" hidden="false" customHeight="false" outlineLevel="0" collapsed="false">
      <c r="A6" s="36" t="n">
        <v>2</v>
      </c>
      <c r="B6" s="37" t="n">
        <f aca="false">E5</f>
        <v>1186.99</v>
      </c>
      <c r="C6" s="37" t="n">
        <f aca="false">B6*Inputs!$K$8/12</f>
        <v>26.6973834166667</v>
      </c>
      <c r="D6" s="37" t="n">
        <f aca="false">IF(B6&lt;=0,0,MIN(Inputs!$L$8,B6+C6))</f>
        <v>40</v>
      </c>
      <c r="E6" s="37" t="n">
        <f aca="false">MAX(B6+C6-D6,0)</f>
        <v>1173.68738341667</v>
      </c>
      <c r="F6" s="37" t="n">
        <f aca="false">I5</f>
        <v>4479.9625</v>
      </c>
      <c r="G6" s="37" t="n">
        <f aca="false">F6*Inputs!$K$9/12</f>
        <v>89.5619169791667</v>
      </c>
      <c r="H6" s="37" t="n">
        <f aca="false">IF(F6&lt;=0,0,MIN(Inputs!$L$9,F6+G6))</f>
        <v>110</v>
      </c>
      <c r="I6" s="37" t="n">
        <f aca="false">MAX(F6+G6-H6,0)</f>
        <v>4459.52441697917</v>
      </c>
      <c r="J6" s="37" t="n">
        <f aca="false">M5</f>
        <v>2439.16666666667</v>
      </c>
      <c r="K6" s="37" t="n">
        <f aca="false">J6*Inputs!$K$10/12</f>
        <v>28.4569444444444</v>
      </c>
      <c r="L6" s="37" t="n">
        <f aca="false">IF(J6&lt;=0,0,MIN(Inputs!$L$10,J6+K6))</f>
        <v>90</v>
      </c>
      <c r="M6" s="37" t="n">
        <f aca="false">MAX(J6+K6-L6,0)</f>
        <v>2377.62361111111</v>
      </c>
      <c r="N6" s="37" t="n">
        <f aca="false">Q5</f>
        <v>11749</v>
      </c>
      <c r="O6" s="37" t="n">
        <f aca="false">N6*Inputs!$K$11/12</f>
        <v>67.55675</v>
      </c>
      <c r="P6" s="37" t="n">
        <f aca="false">IF(N6&lt;=0,0,MIN(Inputs!$L$11,N6+O6))</f>
        <v>320</v>
      </c>
      <c r="Q6" s="37" t="n">
        <f aca="false">MAX(N6+O6-P6,0)</f>
        <v>11496.55675</v>
      </c>
      <c r="R6" s="37" t="n">
        <f aca="false">U5</f>
        <v>17857.5</v>
      </c>
      <c r="S6" s="37" t="n">
        <f aca="false">R6*Inputs!$K$12/12</f>
        <v>66.965625</v>
      </c>
      <c r="T6" s="37" t="n">
        <f aca="false">IF(R6&lt;=0,0,MIN(Inputs!$L$12,R6+S6))</f>
        <v>210</v>
      </c>
      <c r="U6" s="37" t="n">
        <f aca="false">MAX(R6+S6-T6,0)</f>
        <v>17714.465625</v>
      </c>
      <c r="V6" s="37" t="n">
        <f aca="false">Y5</f>
        <v>0</v>
      </c>
      <c r="W6" s="37" t="n">
        <f aca="false">V6*Inputs!$K$13/12</f>
        <v>0</v>
      </c>
      <c r="X6" s="37" t="n">
        <f aca="false">IF(V6&lt;=0,0,MIN(Inputs!$L$13,V6+W6))</f>
        <v>0</v>
      </c>
      <c r="Y6" s="37" t="n">
        <f aca="false">MAX(V6+W6-X6,0)</f>
        <v>0</v>
      </c>
      <c r="Z6" s="37" t="n">
        <f aca="false">E6+I6+M6+Q6+U6+Y6</f>
        <v>37221.8577865069</v>
      </c>
      <c r="AA6" s="37" t="n">
        <f aca="false">C6+G6+K6+O6+S6+W6</f>
        <v>279.238619840278</v>
      </c>
    </row>
    <row r="7" customFormat="false" ht="15" hidden="false" customHeight="false" outlineLevel="0" collapsed="false">
      <c r="A7" s="36" t="n">
        <v>3</v>
      </c>
      <c r="B7" s="37" t="n">
        <f aca="false">E6</f>
        <v>1173.68738341667</v>
      </c>
      <c r="C7" s="37" t="n">
        <f aca="false">B7*Inputs!$K$8/12</f>
        <v>26.3981853986799</v>
      </c>
      <c r="D7" s="37" t="n">
        <f aca="false">IF(B7&lt;=0,0,MIN(Inputs!$L$8,B7+C7))</f>
        <v>40</v>
      </c>
      <c r="E7" s="37" t="n">
        <f aca="false">MAX(B7+C7-D7,0)</f>
        <v>1160.08556881535</v>
      </c>
      <c r="F7" s="37" t="n">
        <f aca="false">I6</f>
        <v>4459.52441697917</v>
      </c>
      <c r="G7" s="37" t="n">
        <f aca="false">F7*Inputs!$K$9/12</f>
        <v>89.1533256361085</v>
      </c>
      <c r="H7" s="37" t="n">
        <f aca="false">IF(F7&lt;=0,0,MIN(Inputs!$L$9,F7+G7))</f>
        <v>110</v>
      </c>
      <c r="I7" s="37" t="n">
        <f aca="false">MAX(F7+G7-H7,0)</f>
        <v>4438.67774261527</v>
      </c>
      <c r="J7" s="37" t="n">
        <f aca="false">M6</f>
        <v>2377.62361111111</v>
      </c>
      <c r="K7" s="37" t="n">
        <f aca="false">J7*Inputs!$K$10/12</f>
        <v>27.7389421296296</v>
      </c>
      <c r="L7" s="37" t="n">
        <f aca="false">IF(J7&lt;=0,0,MIN(Inputs!$L$10,J7+K7))</f>
        <v>90</v>
      </c>
      <c r="M7" s="37" t="n">
        <f aca="false">MAX(J7+K7-L7,0)</f>
        <v>2315.36255324074</v>
      </c>
      <c r="N7" s="37" t="n">
        <f aca="false">Q6</f>
        <v>11496.55675</v>
      </c>
      <c r="O7" s="37" t="n">
        <f aca="false">N7*Inputs!$K$11/12</f>
        <v>66.1052013125</v>
      </c>
      <c r="P7" s="37" t="n">
        <f aca="false">IF(N7&lt;=0,0,MIN(Inputs!$L$11,N7+O7))</f>
        <v>320</v>
      </c>
      <c r="Q7" s="37" t="n">
        <f aca="false">MAX(N7+O7-P7,0)</f>
        <v>11242.6619513125</v>
      </c>
      <c r="R7" s="37" t="n">
        <f aca="false">U6</f>
        <v>17714.465625</v>
      </c>
      <c r="S7" s="37" t="n">
        <f aca="false">R7*Inputs!$K$12/12</f>
        <v>66.42924609375</v>
      </c>
      <c r="T7" s="37" t="n">
        <f aca="false">IF(R7&lt;=0,0,MIN(Inputs!$L$12,R7+S7))</f>
        <v>210</v>
      </c>
      <c r="U7" s="37" t="n">
        <f aca="false">MAX(R7+S7-T7,0)</f>
        <v>17570.8948710938</v>
      </c>
      <c r="V7" s="37" t="n">
        <f aca="false">Y6</f>
        <v>0</v>
      </c>
      <c r="W7" s="37" t="n">
        <f aca="false">V7*Inputs!$K$13/12</f>
        <v>0</v>
      </c>
      <c r="X7" s="37" t="n">
        <f aca="false">IF(V7&lt;=0,0,MIN(Inputs!$L$13,V7+W7))</f>
        <v>0</v>
      </c>
      <c r="Y7" s="37" t="n">
        <f aca="false">MAX(V7+W7-X7,0)</f>
        <v>0</v>
      </c>
      <c r="Z7" s="37" t="n">
        <f aca="false">E7+I7+M7+Q7+U7+Y7</f>
        <v>36727.6826870776</v>
      </c>
      <c r="AA7" s="37" t="n">
        <f aca="false">C7+G7+K7+O7+S7+W7</f>
        <v>275.824900570668</v>
      </c>
    </row>
    <row r="8" customFormat="false" ht="15" hidden="false" customHeight="false" outlineLevel="0" collapsed="false">
      <c r="A8" s="36" t="n">
        <v>4</v>
      </c>
      <c r="B8" s="37" t="n">
        <f aca="false">E7</f>
        <v>1160.08556881535</v>
      </c>
      <c r="C8" s="37" t="n">
        <f aca="false">B8*Inputs!$K$8/12</f>
        <v>26.0922579186052</v>
      </c>
      <c r="D8" s="37" t="n">
        <f aca="false">IF(B8&lt;=0,0,MIN(Inputs!$L$8,B8+C8))</f>
        <v>40</v>
      </c>
      <c r="E8" s="37" t="n">
        <f aca="false">MAX(B8+C8-D8,0)</f>
        <v>1146.17782673395</v>
      </c>
      <c r="F8" s="37" t="n">
        <f aca="false">I7</f>
        <v>4438.67774261527</v>
      </c>
      <c r="G8" s="37" t="n">
        <f aca="false">F8*Inputs!$K$9/12</f>
        <v>88.736565871117</v>
      </c>
      <c r="H8" s="37" t="n">
        <f aca="false">IF(F8&lt;=0,0,MIN(Inputs!$L$9,F8+G8))</f>
        <v>110</v>
      </c>
      <c r="I8" s="37" t="n">
        <f aca="false">MAX(F8+G8-H8,0)</f>
        <v>4417.41430848639</v>
      </c>
      <c r="J8" s="37" t="n">
        <f aca="false">M7</f>
        <v>2315.36255324074</v>
      </c>
      <c r="K8" s="37" t="n">
        <f aca="false">J8*Inputs!$K$10/12</f>
        <v>27.012563121142</v>
      </c>
      <c r="L8" s="37" t="n">
        <f aca="false">IF(J8&lt;=0,0,MIN(Inputs!$L$10,J8+K8))</f>
        <v>90</v>
      </c>
      <c r="M8" s="37" t="n">
        <f aca="false">MAX(J8+K8-L8,0)</f>
        <v>2252.37511636188</v>
      </c>
      <c r="N8" s="37" t="n">
        <f aca="false">Q7</f>
        <v>11242.6619513125</v>
      </c>
      <c r="O8" s="37" t="n">
        <f aca="false">N8*Inputs!$K$11/12</f>
        <v>64.6453062200469</v>
      </c>
      <c r="P8" s="37" t="n">
        <f aca="false">IF(N8&lt;=0,0,MIN(Inputs!$L$11,N8+O8))</f>
        <v>320</v>
      </c>
      <c r="Q8" s="37" t="n">
        <f aca="false">MAX(N8+O8-P8,0)</f>
        <v>10987.3072575325</v>
      </c>
      <c r="R8" s="37" t="n">
        <f aca="false">U7</f>
        <v>17570.8948710938</v>
      </c>
      <c r="S8" s="37" t="n">
        <f aca="false">R8*Inputs!$K$12/12</f>
        <v>65.8908557666016</v>
      </c>
      <c r="T8" s="37" t="n">
        <f aca="false">IF(R8&lt;=0,0,MIN(Inputs!$L$12,R8+S8))</f>
        <v>210</v>
      </c>
      <c r="U8" s="37" t="n">
        <f aca="false">MAX(R8+S8-T8,0)</f>
        <v>17426.7857268604</v>
      </c>
      <c r="V8" s="37" t="n">
        <f aca="false">Y7</f>
        <v>0</v>
      </c>
      <c r="W8" s="37" t="n">
        <f aca="false">V8*Inputs!$K$13/12</f>
        <v>0</v>
      </c>
      <c r="X8" s="37" t="n">
        <f aca="false">IF(V8&lt;=0,0,MIN(Inputs!$L$13,V8+W8))</f>
        <v>0</v>
      </c>
      <c r="Y8" s="37" t="n">
        <f aca="false">MAX(V8+W8-X8,0)</f>
        <v>0</v>
      </c>
      <c r="Z8" s="37" t="n">
        <f aca="false">E8+I8+M8+Q8+U8+Y8</f>
        <v>36230.0602359751</v>
      </c>
      <c r="AA8" s="37" t="n">
        <f aca="false">C8+G8+K8+O8+S8+W8</f>
        <v>272.377548897513</v>
      </c>
    </row>
    <row r="9" customFormat="false" ht="15" hidden="false" customHeight="false" outlineLevel="0" collapsed="false">
      <c r="A9" s="36" t="n">
        <v>5</v>
      </c>
      <c r="B9" s="37" t="n">
        <f aca="false">E8</f>
        <v>1146.17782673395</v>
      </c>
      <c r="C9" s="37" t="n">
        <f aca="false">B9*Inputs!$K$8/12</f>
        <v>25.7794496196245</v>
      </c>
      <c r="D9" s="37" t="n">
        <f aca="false">IF(B9&lt;=0,0,MIN(Inputs!$L$8,B9+C9))</f>
        <v>40</v>
      </c>
      <c r="E9" s="37" t="n">
        <f aca="false">MAX(B9+C9-D9,0)</f>
        <v>1131.95727635358</v>
      </c>
      <c r="F9" s="37" t="n">
        <f aca="false">I8</f>
        <v>4417.41430848639</v>
      </c>
      <c r="G9" s="37" t="n">
        <f aca="false">F9*Inputs!$K$9/12</f>
        <v>88.3114743838238</v>
      </c>
      <c r="H9" s="37" t="n">
        <f aca="false">IF(F9&lt;=0,0,MIN(Inputs!$L$9,F9+G9))</f>
        <v>110</v>
      </c>
      <c r="I9" s="37" t="n">
        <f aca="false">MAX(F9+G9-H9,0)</f>
        <v>4395.72578287022</v>
      </c>
      <c r="J9" s="37" t="n">
        <f aca="false">M8</f>
        <v>2252.37511636188</v>
      </c>
      <c r="K9" s="37" t="n">
        <f aca="false">J9*Inputs!$K$10/12</f>
        <v>26.2777096908886</v>
      </c>
      <c r="L9" s="37" t="n">
        <f aca="false">IF(J9&lt;=0,0,MIN(Inputs!$L$10,J9+K9))</f>
        <v>90</v>
      </c>
      <c r="M9" s="37" t="n">
        <f aca="false">MAX(J9+K9-L9,0)</f>
        <v>2188.65282605277</v>
      </c>
      <c r="N9" s="37" t="n">
        <f aca="false">Q8</f>
        <v>10987.3072575325</v>
      </c>
      <c r="O9" s="37" t="n">
        <f aca="false">N9*Inputs!$K$11/12</f>
        <v>63.1770167308122</v>
      </c>
      <c r="P9" s="37" t="n">
        <f aca="false">IF(N9&lt;=0,0,MIN(Inputs!$L$11,N9+O9))</f>
        <v>320</v>
      </c>
      <c r="Q9" s="37" t="n">
        <f aca="false">MAX(N9+O9-P9,0)</f>
        <v>10730.4842742634</v>
      </c>
      <c r="R9" s="37" t="n">
        <f aca="false">U8</f>
        <v>17426.7857268604</v>
      </c>
      <c r="S9" s="37" t="n">
        <f aca="false">R9*Inputs!$K$12/12</f>
        <v>65.3504464757263</v>
      </c>
      <c r="T9" s="37" t="n">
        <f aca="false">IF(R9&lt;=0,0,MIN(Inputs!$L$12,R9+S9))</f>
        <v>210</v>
      </c>
      <c r="U9" s="37" t="n">
        <f aca="false">MAX(R9+S9-T9,0)</f>
        <v>17282.1361733361</v>
      </c>
      <c r="V9" s="37" t="n">
        <f aca="false">Y8</f>
        <v>0</v>
      </c>
      <c r="W9" s="37" t="n">
        <f aca="false">V9*Inputs!$K$13/12</f>
        <v>0</v>
      </c>
      <c r="X9" s="37" t="n">
        <f aca="false">IF(V9&lt;=0,0,MIN(Inputs!$L$13,V9+W9))</f>
        <v>0</v>
      </c>
      <c r="Y9" s="37" t="n">
        <f aca="false">MAX(V9+W9-X9,0)</f>
        <v>0</v>
      </c>
      <c r="Z9" s="37" t="n">
        <f aca="false">E9+I9+M9+Q9+U9+Y9</f>
        <v>35728.956332876</v>
      </c>
      <c r="AA9" s="37" t="n">
        <f aca="false">C9+G9+K9+O9+S9+W9</f>
        <v>268.896096900875</v>
      </c>
    </row>
    <row r="10" customFormat="false" ht="15" hidden="false" customHeight="false" outlineLevel="0" collapsed="false">
      <c r="A10" s="36" t="n">
        <v>6</v>
      </c>
      <c r="B10" s="37" t="n">
        <f aca="false">E9</f>
        <v>1131.95727635358</v>
      </c>
      <c r="C10" s="37" t="n">
        <f aca="false">B10*Inputs!$K$8/12</f>
        <v>25.4596057406525</v>
      </c>
      <c r="D10" s="37" t="n">
        <f aca="false">IF(B10&lt;=0,0,MIN(Inputs!$L$8,B10+C10))</f>
        <v>40</v>
      </c>
      <c r="E10" s="37" t="n">
        <f aca="false">MAX(B10+C10-D10,0)</f>
        <v>1117.41688209423</v>
      </c>
      <c r="F10" s="37" t="n">
        <f aca="false">I9</f>
        <v>4395.72578287022</v>
      </c>
      <c r="G10" s="37" t="n">
        <f aca="false">F10*Inputs!$K$9/12</f>
        <v>87.8778846092137</v>
      </c>
      <c r="H10" s="37" t="n">
        <f aca="false">IF(F10&lt;=0,0,MIN(Inputs!$L$9,F10+G10))</f>
        <v>110</v>
      </c>
      <c r="I10" s="37" t="n">
        <f aca="false">MAX(F10+G10-H10,0)</f>
        <v>4373.60366747943</v>
      </c>
      <c r="J10" s="37" t="n">
        <f aca="false">M9</f>
        <v>2188.65282605277</v>
      </c>
      <c r="K10" s="37" t="n">
        <f aca="false">J10*Inputs!$K$10/12</f>
        <v>25.5342829706157</v>
      </c>
      <c r="L10" s="37" t="n">
        <f aca="false">IF(J10&lt;=0,0,MIN(Inputs!$L$10,J10+K10))</f>
        <v>90</v>
      </c>
      <c r="M10" s="37" t="n">
        <f aca="false">MAX(J10+K10-L10,0)</f>
        <v>2124.18710902339</v>
      </c>
      <c r="N10" s="37" t="n">
        <f aca="false">Q9</f>
        <v>10730.4842742634</v>
      </c>
      <c r="O10" s="37" t="n">
        <f aca="false">N10*Inputs!$K$11/12</f>
        <v>61.7002845770143</v>
      </c>
      <c r="P10" s="37" t="n">
        <f aca="false">IF(N10&lt;=0,0,MIN(Inputs!$L$11,N10+O10))</f>
        <v>320</v>
      </c>
      <c r="Q10" s="37" t="n">
        <f aca="false">MAX(N10+O10-P10,0)</f>
        <v>10472.1845588404</v>
      </c>
      <c r="R10" s="37" t="n">
        <f aca="false">U9</f>
        <v>17282.1361733361</v>
      </c>
      <c r="S10" s="37" t="n">
        <f aca="false">R10*Inputs!$K$12/12</f>
        <v>64.8080106500103</v>
      </c>
      <c r="T10" s="37" t="n">
        <f aca="false">IF(R10&lt;=0,0,MIN(Inputs!$L$12,R10+S10))</f>
        <v>210</v>
      </c>
      <c r="U10" s="37" t="n">
        <f aca="false">MAX(R10+S10-T10,0)</f>
        <v>17136.9441839861</v>
      </c>
      <c r="V10" s="37" t="n">
        <f aca="false">Y9</f>
        <v>0</v>
      </c>
      <c r="W10" s="37" t="n">
        <f aca="false">V10*Inputs!$K$13/12</f>
        <v>0</v>
      </c>
      <c r="X10" s="37" t="n">
        <f aca="false">IF(V10&lt;=0,0,MIN(Inputs!$L$13,V10+W10))</f>
        <v>0</v>
      </c>
      <c r="Y10" s="37" t="n">
        <f aca="false">MAX(V10+W10-X10,0)</f>
        <v>0</v>
      </c>
      <c r="Z10" s="37" t="n">
        <f aca="false">E10+I10+M10+Q10+U10+Y10</f>
        <v>35224.3364014235</v>
      </c>
      <c r="AA10" s="37" t="n">
        <f aca="false">C10+G10+K10+O10+S10+W10</f>
        <v>265.380068547507</v>
      </c>
    </row>
    <row r="11" customFormat="false" ht="15" hidden="false" customHeight="false" outlineLevel="0" collapsed="false">
      <c r="A11" s="36" t="n">
        <v>7</v>
      </c>
      <c r="B11" s="37" t="n">
        <f aca="false">E10</f>
        <v>1117.41688209423</v>
      </c>
      <c r="C11" s="37" t="n">
        <f aca="false">B11*Inputs!$K$8/12</f>
        <v>25.1325680397694</v>
      </c>
      <c r="D11" s="37" t="n">
        <f aca="false">IF(B11&lt;=0,0,MIN(Inputs!$L$8,B11+C11))</f>
        <v>40</v>
      </c>
      <c r="E11" s="37" t="n">
        <f aca="false">MAX(B11+C11-D11,0)</f>
        <v>1102.549450134</v>
      </c>
      <c r="F11" s="37" t="n">
        <f aca="false">I10</f>
        <v>4373.60366747943</v>
      </c>
      <c r="G11" s="37" t="n">
        <f aca="false">F11*Inputs!$K$9/12</f>
        <v>87.4356266523596</v>
      </c>
      <c r="H11" s="37" t="n">
        <f aca="false">IF(F11&lt;=0,0,MIN(Inputs!$L$9,F11+G11))</f>
        <v>110</v>
      </c>
      <c r="I11" s="37" t="n">
        <f aca="false">MAX(F11+G11-H11,0)</f>
        <v>4351.03929413179</v>
      </c>
      <c r="J11" s="37" t="n">
        <f aca="false">M10</f>
        <v>2124.18710902339</v>
      </c>
      <c r="K11" s="37" t="n">
        <f aca="false">J11*Inputs!$K$10/12</f>
        <v>24.7821829386062</v>
      </c>
      <c r="L11" s="37" t="n">
        <f aca="false">IF(J11&lt;=0,0,MIN(Inputs!$L$10,J11+K11))</f>
        <v>90</v>
      </c>
      <c r="M11" s="37" t="n">
        <f aca="false">MAX(J11+K11-L11,0)</f>
        <v>2058.96929196199</v>
      </c>
      <c r="N11" s="37" t="n">
        <f aca="false">Q10</f>
        <v>10472.1845588404</v>
      </c>
      <c r="O11" s="37" t="n">
        <f aca="false">N11*Inputs!$K$11/12</f>
        <v>60.2150612133322</v>
      </c>
      <c r="P11" s="37" t="n">
        <f aca="false">IF(N11&lt;=0,0,MIN(Inputs!$L$11,N11+O11))</f>
        <v>320</v>
      </c>
      <c r="Q11" s="37" t="n">
        <f aca="false">MAX(N11+O11-P11,0)</f>
        <v>10212.3996200537</v>
      </c>
      <c r="R11" s="37" t="n">
        <f aca="false">U10</f>
        <v>17136.9441839861</v>
      </c>
      <c r="S11" s="37" t="n">
        <f aca="false">R11*Inputs!$K$12/12</f>
        <v>64.2635406899478</v>
      </c>
      <c r="T11" s="37" t="n">
        <f aca="false">IF(R11&lt;=0,0,MIN(Inputs!$L$12,R11+S11))</f>
        <v>210</v>
      </c>
      <c r="U11" s="37" t="n">
        <f aca="false">MAX(R11+S11-T11,0)</f>
        <v>16991.207724676</v>
      </c>
      <c r="V11" s="37" t="n">
        <f aca="false">Y10</f>
        <v>0</v>
      </c>
      <c r="W11" s="37" t="n">
        <f aca="false">V11*Inputs!$K$13/12</f>
        <v>0</v>
      </c>
      <c r="X11" s="37" t="n">
        <f aca="false">IF(V11&lt;=0,0,MIN(Inputs!$L$13,V11+W11))</f>
        <v>0</v>
      </c>
      <c r="Y11" s="37" t="n">
        <f aca="false">MAX(V11+W11-X11,0)</f>
        <v>0</v>
      </c>
      <c r="Z11" s="37" t="n">
        <f aca="false">E11+I11+M11+Q11+U11+Y11</f>
        <v>34716.1653809575</v>
      </c>
      <c r="AA11" s="37" t="n">
        <f aca="false">C11+G11+K11+O11+S11+W11</f>
        <v>261.828979534015</v>
      </c>
    </row>
    <row r="12" customFormat="false" ht="15" hidden="false" customHeight="false" outlineLevel="0" collapsed="false">
      <c r="A12" s="36" t="n">
        <v>8</v>
      </c>
      <c r="B12" s="37" t="n">
        <f aca="false">E11</f>
        <v>1102.549450134</v>
      </c>
      <c r="C12" s="37" t="n">
        <f aca="false">B12*Inputs!$K$8/12</f>
        <v>24.7981747159305</v>
      </c>
      <c r="D12" s="37" t="n">
        <f aca="false">IF(B12&lt;=0,0,MIN(Inputs!$L$8,B12+C12))</f>
        <v>40</v>
      </c>
      <c r="E12" s="37" t="n">
        <f aca="false">MAX(B12+C12-D12,0)</f>
        <v>1087.34762484993</v>
      </c>
      <c r="F12" s="37" t="n">
        <f aca="false">I11</f>
        <v>4351.03929413179</v>
      </c>
      <c r="G12" s="37" t="n">
        <f aca="false">F12*Inputs!$K$9/12</f>
        <v>86.9845272218513</v>
      </c>
      <c r="H12" s="37" t="n">
        <f aca="false">IF(F12&lt;=0,0,MIN(Inputs!$L$9,F12+G12))</f>
        <v>110</v>
      </c>
      <c r="I12" s="37" t="n">
        <f aca="false">MAX(F12+G12-H12,0)</f>
        <v>4328.02382135364</v>
      </c>
      <c r="J12" s="37" t="n">
        <f aca="false">M11</f>
        <v>2058.96929196199</v>
      </c>
      <c r="K12" s="37" t="n">
        <f aca="false">J12*Inputs!$K$10/12</f>
        <v>24.0213084062233</v>
      </c>
      <c r="L12" s="37" t="n">
        <f aca="false">IF(J12&lt;=0,0,MIN(Inputs!$L$10,J12+K12))</f>
        <v>90</v>
      </c>
      <c r="M12" s="37" t="n">
        <f aca="false">MAX(J12+K12-L12,0)</f>
        <v>1992.99060036822</v>
      </c>
      <c r="N12" s="37" t="n">
        <f aca="false">Q11</f>
        <v>10212.3996200537</v>
      </c>
      <c r="O12" s="37" t="n">
        <f aca="false">N12*Inputs!$K$11/12</f>
        <v>58.7212978153088</v>
      </c>
      <c r="P12" s="37" t="n">
        <f aca="false">IF(N12&lt;=0,0,MIN(Inputs!$L$11,N12+O12))</f>
        <v>320</v>
      </c>
      <c r="Q12" s="37" t="n">
        <f aca="false">MAX(N12+O12-P12,0)</f>
        <v>9951.12091786902</v>
      </c>
      <c r="R12" s="37" t="n">
        <f aca="false">U11</f>
        <v>16991.207724676</v>
      </c>
      <c r="S12" s="37" t="n">
        <f aca="false">R12*Inputs!$K$12/12</f>
        <v>63.7170289675351</v>
      </c>
      <c r="T12" s="37" t="n">
        <f aca="false">IF(R12&lt;=0,0,MIN(Inputs!$L$12,R12+S12))</f>
        <v>210</v>
      </c>
      <c r="U12" s="37" t="n">
        <f aca="false">MAX(R12+S12-T12,0)</f>
        <v>16844.9247536436</v>
      </c>
      <c r="V12" s="37" t="n">
        <f aca="false">Y11</f>
        <v>0</v>
      </c>
      <c r="W12" s="37" t="n">
        <f aca="false">V12*Inputs!$K$13/12</f>
        <v>0</v>
      </c>
      <c r="X12" s="37" t="n">
        <f aca="false">IF(V12&lt;=0,0,MIN(Inputs!$L$13,V12+W12))</f>
        <v>0</v>
      </c>
      <c r="Y12" s="37" t="n">
        <f aca="false">MAX(V12+W12-X12,0)</f>
        <v>0</v>
      </c>
      <c r="Z12" s="37" t="n">
        <f aca="false">E12+I12+M12+Q12+U12+Y12</f>
        <v>34204.4077180844</v>
      </c>
      <c r="AA12" s="37" t="n">
        <f aca="false">C12+G12+K12+O12+S12+W12</f>
        <v>258.242337126849</v>
      </c>
    </row>
    <row r="13" customFormat="false" ht="15" hidden="false" customHeight="false" outlineLevel="0" collapsed="false">
      <c r="A13" s="36" t="n">
        <v>9</v>
      </c>
      <c r="B13" s="37" t="n">
        <f aca="false">E12</f>
        <v>1087.34762484993</v>
      </c>
      <c r="C13" s="37" t="n">
        <f aca="false">B13*Inputs!$K$8/12</f>
        <v>24.4562603289163</v>
      </c>
      <c r="D13" s="37" t="n">
        <f aca="false">IF(B13&lt;=0,0,MIN(Inputs!$L$8,B13+C13))</f>
        <v>40</v>
      </c>
      <c r="E13" s="37" t="n">
        <f aca="false">MAX(B13+C13-D13,0)</f>
        <v>1071.80388517885</v>
      </c>
      <c r="F13" s="37" t="n">
        <f aca="false">I12</f>
        <v>4328.02382135364</v>
      </c>
      <c r="G13" s="37" t="n">
        <f aca="false">F13*Inputs!$K$9/12</f>
        <v>86.5244095618948</v>
      </c>
      <c r="H13" s="37" t="n">
        <f aca="false">IF(F13&lt;=0,0,MIN(Inputs!$L$9,F13+G13))</f>
        <v>110</v>
      </c>
      <c r="I13" s="37" t="n">
        <f aca="false">MAX(F13+G13-H13,0)</f>
        <v>4304.54823091553</v>
      </c>
      <c r="J13" s="37" t="n">
        <f aca="false">M12</f>
        <v>1992.99060036822</v>
      </c>
      <c r="K13" s="37" t="n">
        <f aca="false">J13*Inputs!$K$10/12</f>
        <v>23.2515570042959</v>
      </c>
      <c r="L13" s="37" t="n">
        <f aca="false">IF(J13&lt;=0,0,MIN(Inputs!$L$10,J13+K13))</f>
        <v>90</v>
      </c>
      <c r="M13" s="37" t="n">
        <f aca="false">MAX(J13+K13-L13,0)</f>
        <v>1926.24215737251</v>
      </c>
      <c r="N13" s="37" t="n">
        <f aca="false">Q12</f>
        <v>9951.12091786902</v>
      </c>
      <c r="O13" s="37" t="n">
        <f aca="false">N13*Inputs!$K$11/12</f>
        <v>57.2189452777469</v>
      </c>
      <c r="P13" s="37" t="n">
        <f aca="false">IF(N13&lt;=0,0,MIN(Inputs!$L$11,N13+O13))</f>
        <v>320</v>
      </c>
      <c r="Q13" s="37" t="n">
        <f aca="false">MAX(N13+O13-P13,0)</f>
        <v>9688.33986314676</v>
      </c>
      <c r="R13" s="37" t="n">
        <f aca="false">U12</f>
        <v>16844.9247536436</v>
      </c>
      <c r="S13" s="37" t="n">
        <f aca="false">R13*Inputs!$K$12/12</f>
        <v>63.1684678261634</v>
      </c>
      <c r="T13" s="37" t="n">
        <f aca="false">IF(R13&lt;=0,0,MIN(Inputs!$L$12,R13+S13))</f>
        <v>210</v>
      </c>
      <c r="U13" s="37" t="n">
        <f aca="false">MAX(R13+S13-T13,0)</f>
        <v>16698.0932214697</v>
      </c>
      <c r="V13" s="37" t="n">
        <f aca="false">Y12</f>
        <v>0</v>
      </c>
      <c r="W13" s="37" t="n">
        <f aca="false">V13*Inputs!$K$13/12</f>
        <v>0</v>
      </c>
      <c r="X13" s="37" t="n">
        <f aca="false">IF(V13&lt;=0,0,MIN(Inputs!$L$13,V13+W13))</f>
        <v>0</v>
      </c>
      <c r="Y13" s="37" t="n">
        <f aca="false">MAX(V13+W13-X13,0)</f>
        <v>0</v>
      </c>
      <c r="Z13" s="37" t="n">
        <f aca="false">E13+I13+M13+Q13+U13+Y13</f>
        <v>33689.0273580834</v>
      </c>
      <c r="AA13" s="37" t="n">
        <f aca="false">C13+G13+K13+O13+S13+W13</f>
        <v>254.619639999017</v>
      </c>
    </row>
    <row r="14" customFormat="false" ht="15" hidden="false" customHeight="false" outlineLevel="0" collapsed="false">
      <c r="A14" s="36" t="n">
        <v>10</v>
      </c>
      <c r="B14" s="37" t="n">
        <f aca="false">E13</f>
        <v>1071.80388517885</v>
      </c>
      <c r="C14" s="37" t="n">
        <f aca="false">B14*Inputs!$K$8/12</f>
        <v>24.1066557174809</v>
      </c>
      <c r="D14" s="37" t="n">
        <f aca="false">IF(B14&lt;=0,0,MIN(Inputs!$L$8,B14+C14))</f>
        <v>40</v>
      </c>
      <c r="E14" s="37" t="n">
        <f aca="false">MAX(B14+C14-D14,0)</f>
        <v>1055.91054089633</v>
      </c>
      <c r="F14" s="37" t="n">
        <f aca="false">I13</f>
        <v>4304.54823091553</v>
      </c>
      <c r="G14" s="37" t="n">
        <f aca="false">F14*Inputs!$K$9/12</f>
        <v>86.0550933830531</v>
      </c>
      <c r="H14" s="37" t="n">
        <f aca="false">IF(F14&lt;=0,0,MIN(Inputs!$L$9,F14+G14))</f>
        <v>110</v>
      </c>
      <c r="I14" s="37" t="n">
        <f aca="false">MAX(F14+G14-H14,0)</f>
        <v>4280.60332429859</v>
      </c>
      <c r="J14" s="37" t="n">
        <f aca="false">M13</f>
        <v>1926.24215737251</v>
      </c>
      <c r="K14" s="37" t="n">
        <f aca="false">J14*Inputs!$K$10/12</f>
        <v>22.472825169346</v>
      </c>
      <c r="L14" s="37" t="n">
        <f aca="false">IF(J14&lt;=0,0,MIN(Inputs!$L$10,J14+K14))</f>
        <v>90</v>
      </c>
      <c r="M14" s="37" t="n">
        <f aca="false">MAX(J14+K14-L14,0)</f>
        <v>1858.71498254186</v>
      </c>
      <c r="N14" s="37" t="n">
        <f aca="false">Q13</f>
        <v>9688.33986314676</v>
      </c>
      <c r="O14" s="37" t="n">
        <f aca="false">N14*Inputs!$K$11/12</f>
        <v>55.7079542130939</v>
      </c>
      <c r="P14" s="37" t="n">
        <f aca="false">IF(N14&lt;=0,0,MIN(Inputs!$L$11,N14+O14))</f>
        <v>320</v>
      </c>
      <c r="Q14" s="37" t="n">
        <f aca="false">MAX(N14+O14-P14,0)</f>
        <v>9424.04781735986</v>
      </c>
      <c r="R14" s="37" t="n">
        <f aca="false">U13</f>
        <v>16698.0932214697</v>
      </c>
      <c r="S14" s="37" t="n">
        <f aca="false">R14*Inputs!$K$12/12</f>
        <v>62.6178495805115</v>
      </c>
      <c r="T14" s="37" t="n">
        <f aca="false">IF(R14&lt;=0,0,MIN(Inputs!$L$12,R14+S14))</f>
        <v>210</v>
      </c>
      <c r="U14" s="37" t="n">
        <f aca="false">MAX(R14+S14-T14,0)</f>
        <v>16550.7110710502</v>
      </c>
      <c r="V14" s="37" t="n">
        <f aca="false">Y13</f>
        <v>0</v>
      </c>
      <c r="W14" s="37" t="n">
        <f aca="false">V14*Inputs!$K$13/12</f>
        <v>0</v>
      </c>
      <c r="X14" s="37" t="n">
        <f aca="false">IF(V14&lt;=0,0,MIN(Inputs!$L$13,V14+W14))</f>
        <v>0</v>
      </c>
      <c r="Y14" s="37" t="n">
        <f aca="false">MAX(V14+W14-X14,0)</f>
        <v>0</v>
      </c>
      <c r="Z14" s="37" t="n">
        <f aca="false">E14+I14+M14+Q14+U14+Y14</f>
        <v>33169.9877361469</v>
      </c>
      <c r="AA14" s="37" t="n">
        <f aca="false">C14+G14+K14+O14+S14+W14</f>
        <v>250.960378063485</v>
      </c>
    </row>
    <row r="15" customFormat="false" ht="15" hidden="false" customHeight="false" outlineLevel="0" collapsed="false">
      <c r="A15" s="36" t="n">
        <v>11</v>
      </c>
      <c r="B15" s="37" t="n">
        <f aca="false">E14</f>
        <v>1055.91054089633</v>
      </c>
      <c r="C15" s="37" t="n">
        <f aca="false">B15*Inputs!$K$8/12</f>
        <v>23.7491879156599</v>
      </c>
      <c r="D15" s="37" t="n">
        <f aca="false">IF(B15&lt;=0,0,MIN(Inputs!$L$8,B15+C15))</f>
        <v>40</v>
      </c>
      <c r="E15" s="37" t="n">
        <f aca="false">MAX(B15+C15-D15,0)</f>
        <v>1039.65972881199</v>
      </c>
      <c r="F15" s="37" t="n">
        <f aca="false">I14</f>
        <v>4280.60332429859</v>
      </c>
      <c r="G15" s="37" t="n">
        <f aca="false">F15*Inputs!$K$9/12</f>
        <v>85.5763947916026</v>
      </c>
      <c r="H15" s="37" t="n">
        <f aca="false">IF(F15&lt;=0,0,MIN(Inputs!$L$9,F15+G15))</f>
        <v>110</v>
      </c>
      <c r="I15" s="37" t="n">
        <f aca="false">MAX(F15+G15-H15,0)</f>
        <v>4256.17971909019</v>
      </c>
      <c r="J15" s="37" t="n">
        <f aca="false">M14</f>
        <v>1858.71498254186</v>
      </c>
      <c r="K15" s="37" t="n">
        <f aca="false">J15*Inputs!$K$10/12</f>
        <v>21.685008129655</v>
      </c>
      <c r="L15" s="37" t="n">
        <f aca="false">IF(J15&lt;=0,0,MIN(Inputs!$L$10,J15+K15))</f>
        <v>90</v>
      </c>
      <c r="M15" s="37" t="n">
        <f aca="false">MAX(J15+K15-L15,0)</f>
        <v>1790.39999067151</v>
      </c>
      <c r="N15" s="37" t="n">
        <f aca="false">Q14</f>
        <v>9424.04781735986</v>
      </c>
      <c r="O15" s="37" t="n">
        <f aca="false">N15*Inputs!$K$11/12</f>
        <v>54.1882749498192</v>
      </c>
      <c r="P15" s="37" t="n">
        <f aca="false">IF(N15&lt;=0,0,MIN(Inputs!$L$11,N15+O15))</f>
        <v>320</v>
      </c>
      <c r="Q15" s="37" t="n">
        <f aca="false">MAX(N15+O15-P15,0)</f>
        <v>9158.23609230968</v>
      </c>
      <c r="R15" s="37" t="n">
        <f aca="false">U14</f>
        <v>16550.7110710502</v>
      </c>
      <c r="S15" s="37" t="n">
        <f aca="false">R15*Inputs!$K$12/12</f>
        <v>62.0651665164384</v>
      </c>
      <c r="T15" s="37" t="n">
        <f aca="false">IF(R15&lt;=0,0,MIN(Inputs!$L$12,R15+S15))</f>
        <v>210</v>
      </c>
      <c r="U15" s="37" t="n">
        <f aca="false">MAX(R15+S15-T15,0)</f>
        <v>16402.7762375667</v>
      </c>
      <c r="V15" s="37" t="n">
        <f aca="false">Y14</f>
        <v>0</v>
      </c>
      <c r="W15" s="37" t="n">
        <f aca="false">V15*Inputs!$K$13/12</f>
        <v>0</v>
      </c>
      <c r="X15" s="37" t="n">
        <f aca="false">IF(V15&lt;=0,0,MIN(Inputs!$L$13,V15+W15))</f>
        <v>0</v>
      </c>
      <c r="Y15" s="37" t="n">
        <f aca="false">MAX(V15+W15-X15,0)</f>
        <v>0</v>
      </c>
      <c r="Z15" s="37" t="n">
        <f aca="false">E15+I15+M15+Q15+U15+Y15</f>
        <v>32647.25176845</v>
      </c>
      <c r="AA15" s="37" t="n">
        <f aca="false">C15+G15+K15+O15+S15+W15</f>
        <v>247.264032303175</v>
      </c>
    </row>
    <row r="16" customFormat="false" ht="15" hidden="false" customHeight="false" outlineLevel="0" collapsed="false">
      <c r="A16" s="36" t="n">
        <v>12</v>
      </c>
      <c r="B16" s="37" t="n">
        <f aca="false">E15</f>
        <v>1039.65972881199</v>
      </c>
      <c r="C16" s="37" t="n">
        <f aca="false">B16*Inputs!$K$8/12</f>
        <v>23.3836800671963</v>
      </c>
      <c r="D16" s="37" t="n">
        <f aca="false">IF(B16&lt;=0,0,MIN(Inputs!$L$8,B16+C16))</f>
        <v>40</v>
      </c>
      <c r="E16" s="37" t="n">
        <f aca="false">MAX(B16+C16-D16,0)</f>
        <v>1023.04340887918</v>
      </c>
      <c r="F16" s="37" t="n">
        <f aca="false">I15</f>
        <v>4256.17971909019</v>
      </c>
      <c r="G16" s="37" t="n">
        <f aca="false">F16*Inputs!$K$9/12</f>
        <v>85.0881262174781</v>
      </c>
      <c r="H16" s="37" t="n">
        <f aca="false">IF(F16&lt;=0,0,MIN(Inputs!$L$9,F16+G16))</f>
        <v>110</v>
      </c>
      <c r="I16" s="37" t="n">
        <f aca="false">MAX(F16+G16-H16,0)</f>
        <v>4231.26784530767</v>
      </c>
      <c r="J16" s="37" t="n">
        <f aca="false">M15</f>
        <v>1790.39999067151</v>
      </c>
      <c r="K16" s="37" t="n">
        <f aca="false">J16*Inputs!$K$10/12</f>
        <v>20.8879998911677</v>
      </c>
      <c r="L16" s="37" t="n">
        <f aca="false">IF(J16&lt;=0,0,MIN(Inputs!$L$10,J16+K16))</f>
        <v>90</v>
      </c>
      <c r="M16" s="37" t="n">
        <f aca="false">MAX(J16+K16-L16,0)</f>
        <v>1721.28799056268</v>
      </c>
      <c r="N16" s="37" t="n">
        <f aca="false">Q15</f>
        <v>9158.23609230968</v>
      </c>
      <c r="O16" s="37" t="n">
        <f aca="false">N16*Inputs!$K$11/12</f>
        <v>52.6598575307806</v>
      </c>
      <c r="P16" s="37" t="n">
        <f aca="false">IF(N16&lt;=0,0,MIN(Inputs!$L$11,N16+O16))</f>
        <v>320</v>
      </c>
      <c r="Q16" s="37" t="n">
        <f aca="false">MAX(N16+O16-P16,0)</f>
        <v>8890.89594984046</v>
      </c>
      <c r="R16" s="37" t="n">
        <f aca="false">U15</f>
        <v>16402.7762375667</v>
      </c>
      <c r="S16" s="37" t="n">
        <f aca="false">R16*Inputs!$K$12/12</f>
        <v>61.510410890875</v>
      </c>
      <c r="T16" s="37" t="n">
        <f aca="false">IF(R16&lt;=0,0,MIN(Inputs!$L$12,R16+S16))</f>
        <v>210</v>
      </c>
      <c r="U16" s="37" t="n">
        <f aca="false">MAX(R16+S16-T16,0)</f>
        <v>16254.2866484576</v>
      </c>
      <c r="V16" s="37" t="n">
        <f aca="false">Y15</f>
        <v>0</v>
      </c>
      <c r="W16" s="37" t="n">
        <f aca="false">V16*Inputs!$K$13/12</f>
        <v>0</v>
      </c>
      <c r="X16" s="37" t="n">
        <f aca="false">IF(V16&lt;=0,0,MIN(Inputs!$L$13,V16+W16))</f>
        <v>0</v>
      </c>
      <c r="Y16" s="37" t="n">
        <f aca="false">MAX(V16+W16-X16,0)</f>
        <v>0</v>
      </c>
      <c r="Z16" s="37" t="n">
        <f aca="false">E16+I16+M16+Q16+U16+Y16</f>
        <v>32120.7818430475</v>
      </c>
      <c r="AA16" s="37" t="n">
        <f aca="false">C16+G16+K16+O16+S16+W16</f>
        <v>243.530074597498</v>
      </c>
    </row>
    <row r="17" customFormat="false" ht="15" hidden="false" customHeight="false" outlineLevel="0" collapsed="false">
      <c r="A17" s="36" t="n">
        <v>13</v>
      </c>
      <c r="B17" s="37" t="n">
        <f aca="false">E16</f>
        <v>1023.04340887918</v>
      </c>
      <c r="C17" s="37" t="n">
        <f aca="false">B17*Inputs!$K$8/12</f>
        <v>23.0099513380409</v>
      </c>
      <c r="D17" s="37" t="n">
        <f aca="false">IF(B17&lt;=0,0,MIN(Inputs!$L$8,B17+C17))</f>
        <v>40</v>
      </c>
      <c r="E17" s="37" t="n">
        <f aca="false">MAX(B17+C17-D17,0)</f>
        <v>1006.05336021722</v>
      </c>
      <c r="F17" s="37" t="n">
        <f aca="false">I16</f>
        <v>4231.26784530767</v>
      </c>
      <c r="G17" s="37" t="n">
        <f aca="false">F17*Inputs!$K$9/12</f>
        <v>84.5900963407758</v>
      </c>
      <c r="H17" s="37" t="n">
        <f aca="false">IF(F17&lt;=0,0,MIN(Inputs!$L$9,F17+G17))</f>
        <v>110</v>
      </c>
      <c r="I17" s="37" t="n">
        <f aca="false">MAX(F17+G17-H17,0)</f>
        <v>4205.85794164844</v>
      </c>
      <c r="J17" s="37" t="n">
        <f aca="false">M16</f>
        <v>1721.28799056268</v>
      </c>
      <c r="K17" s="37" t="n">
        <f aca="false">J17*Inputs!$K$10/12</f>
        <v>20.0816932232313</v>
      </c>
      <c r="L17" s="37" t="n">
        <f aca="false">IF(J17&lt;=0,0,MIN(Inputs!$L$10,J17+K17))</f>
        <v>90</v>
      </c>
      <c r="M17" s="37" t="n">
        <f aca="false">MAX(J17+K17-L17,0)</f>
        <v>1651.36968378591</v>
      </c>
      <c r="N17" s="37" t="n">
        <f aca="false">Q16</f>
        <v>8890.89594984046</v>
      </c>
      <c r="O17" s="37" t="n">
        <f aca="false">N17*Inputs!$K$11/12</f>
        <v>51.1226517115826</v>
      </c>
      <c r="P17" s="37" t="n">
        <f aca="false">IF(N17&lt;=0,0,MIN(Inputs!$L$11,N17+O17))</f>
        <v>320</v>
      </c>
      <c r="Q17" s="37" t="n">
        <f aca="false">MAX(N17+O17-P17,0)</f>
        <v>8622.01860155204</v>
      </c>
      <c r="R17" s="37" t="n">
        <f aca="false">U16</f>
        <v>16254.2866484576</v>
      </c>
      <c r="S17" s="37" t="n">
        <f aca="false">R17*Inputs!$K$12/12</f>
        <v>60.9535749317158</v>
      </c>
      <c r="T17" s="37" t="n">
        <f aca="false">IF(R17&lt;=0,0,MIN(Inputs!$L$12,R17+S17))</f>
        <v>210</v>
      </c>
      <c r="U17" s="37" t="n">
        <f aca="false">MAX(R17+S17-T17,0)</f>
        <v>16105.2402233893</v>
      </c>
      <c r="V17" s="37" t="n">
        <f aca="false">Y16</f>
        <v>0</v>
      </c>
      <c r="W17" s="37" t="n">
        <f aca="false">V17*Inputs!$K$13/12</f>
        <v>0</v>
      </c>
      <c r="X17" s="37" t="n">
        <f aca="false">IF(V17&lt;=0,0,MIN(Inputs!$L$13,V17+W17))</f>
        <v>0</v>
      </c>
      <c r="Y17" s="37" t="n">
        <f aca="false">MAX(V17+W17-X17,0)</f>
        <v>0</v>
      </c>
      <c r="Z17" s="37" t="n">
        <f aca="false">E17+I17+M17+Q17+U17+Y17</f>
        <v>31590.5398105929</v>
      </c>
      <c r="AA17" s="37" t="n">
        <f aca="false">C17+G17+K17+O17+S17+W17</f>
        <v>239.757967545346</v>
      </c>
    </row>
    <row r="18" customFormat="false" ht="15" hidden="false" customHeight="false" outlineLevel="0" collapsed="false">
      <c r="A18" s="36" t="n">
        <v>14</v>
      </c>
      <c r="B18" s="37" t="n">
        <f aca="false">E17</f>
        <v>1006.05336021722</v>
      </c>
      <c r="C18" s="37" t="n">
        <f aca="false">B18*Inputs!$K$8/12</f>
        <v>22.6278168268857</v>
      </c>
      <c r="D18" s="37" t="n">
        <f aca="false">IF(B18&lt;=0,0,MIN(Inputs!$L$8,B18+C18))</f>
        <v>40</v>
      </c>
      <c r="E18" s="37" t="n">
        <f aca="false">MAX(B18+C18-D18,0)</f>
        <v>988.681177044109</v>
      </c>
      <c r="F18" s="37" t="n">
        <f aca="false">I17</f>
        <v>4205.85794164844</v>
      </c>
      <c r="G18" s="37" t="n">
        <f aca="false">F18*Inputs!$K$9/12</f>
        <v>84.0821100167885</v>
      </c>
      <c r="H18" s="37" t="n">
        <f aca="false">IF(F18&lt;=0,0,MIN(Inputs!$L$9,F18+G18))</f>
        <v>110</v>
      </c>
      <c r="I18" s="37" t="n">
        <f aca="false">MAX(F18+G18-H18,0)</f>
        <v>4179.94005166523</v>
      </c>
      <c r="J18" s="37" t="n">
        <f aca="false">M17</f>
        <v>1651.36968378591</v>
      </c>
      <c r="K18" s="37" t="n">
        <f aca="false">J18*Inputs!$K$10/12</f>
        <v>19.265979644169</v>
      </c>
      <c r="L18" s="37" t="n">
        <f aca="false">IF(J18&lt;=0,0,MIN(Inputs!$L$10,J18+K18))</f>
        <v>90</v>
      </c>
      <c r="M18" s="37" t="n">
        <f aca="false">MAX(J18+K18-L18,0)</f>
        <v>1580.63566343008</v>
      </c>
      <c r="N18" s="37" t="n">
        <f aca="false">Q17</f>
        <v>8622.01860155204</v>
      </c>
      <c r="O18" s="37" t="n">
        <f aca="false">N18*Inputs!$K$11/12</f>
        <v>49.5766069589242</v>
      </c>
      <c r="P18" s="37" t="n">
        <f aca="false">IF(N18&lt;=0,0,MIN(Inputs!$L$11,N18+O18))</f>
        <v>320</v>
      </c>
      <c r="Q18" s="37" t="n">
        <f aca="false">MAX(N18+O18-P18,0)</f>
        <v>8351.59520851096</v>
      </c>
      <c r="R18" s="37" t="n">
        <f aca="false">U17</f>
        <v>16105.2402233893</v>
      </c>
      <c r="S18" s="37" t="n">
        <f aca="false">R18*Inputs!$K$12/12</f>
        <v>60.3946508377098</v>
      </c>
      <c r="T18" s="37" t="n">
        <f aca="false">IF(R18&lt;=0,0,MIN(Inputs!$L$12,R18+S18))</f>
        <v>210</v>
      </c>
      <c r="U18" s="37" t="n">
        <f aca="false">MAX(R18+S18-T18,0)</f>
        <v>15955.634874227</v>
      </c>
      <c r="V18" s="37" t="n">
        <f aca="false">Y17</f>
        <v>0</v>
      </c>
      <c r="W18" s="37" t="n">
        <f aca="false">V18*Inputs!$K$13/12</f>
        <v>0</v>
      </c>
      <c r="X18" s="37" t="n">
        <f aca="false">IF(V18&lt;=0,0,MIN(Inputs!$L$13,V18+W18))</f>
        <v>0</v>
      </c>
      <c r="Y18" s="37" t="n">
        <f aca="false">MAX(V18+W18-X18,0)</f>
        <v>0</v>
      </c>
      <c r="Z18" s="37" t="n">
        <f aca="false">E18+I18+M18+Q18+U18+Y18</f>
        <v>31056.4869748774</v>
      </c>
      <c r="AA18" s="37" t="n">
        <f aca="false">C18+G18+K18+O18+S18+W18</f>
        <v>235.947164284477</v>
      </c>
    </row>
    <row r="19" customFormat="false" ht="15" hidden="false" customHeight="false" outlineLevel="0" collapsed="false">
      <c r="A19" s="36" t="n">
        <v>15</v>
      </c>
      <c r="B19" s="37" t="n">
        <f aca="false">E18</f>
        <v>988.681177044109</v>
      </c>
      <c r="C19" s="37" t="n">
        <f aca="false">B19*Inputs!$K$8/12</f>
        <v>22.2370874736838</v>
      </c>
      <c r="D19" s="37" t="n">
        <f aca="false">IF(B19&lt;=0,0,MIN(Inputs!$L$8,B19+C19))</f>
        <v>40</v>
      </c>
      <c r="E19" s="37" t="n">
        <f aca="false">MAX(B19+C19-D19,0)</f>
        <v>970.918264517793</v>
      </c>
      <c r="F19" s="37" t="n">
        <f aca="false">I18</f>
        <v>4179.94005166523</v>
      </c>
      <c r="G19" s="37" t="n">
        <f aca="false">F19*Inputs!$K$9/12</f>
        <v>83.5639681995408</v>
      </c>
      <c r="H19" s="37" t="n">
        <f aca="false">IF(F19&lt;=0,0,MIN(Inputs!$L$9,F19+G19))</f>
        <v>110</v>
      </c>
      <c r="I19" s="37" t="n">
        <f aca="false">MAX(F19+G19-H19,0)</f>
        <v>4153.50401986477</v>
      </c>
      <c r="J19" s="37" t="n">
        <f aca="false">M18</f>
        <v>1580.63566343008</v>
      </c>
      <c r="K19" s="37" t="n">
        <f aca="false">J19*Inputs!$K$10/12</f>
        <v>18.4407494066843</v>
      </c>
      <c r="L19" s="37" t="n">
        <f aca="false">IF(J19&lt;=0,0,MIN(Inputs!$L$10,J19+K19))</f>
        <v>90</v>
      </c>
      <c r="M19" s="37" t="n">
        <f aca="false">MAX(J19+K19-L19,0)</f>
        <v>1509.07641283677</v>
      </c>
      <c r="N19" s="37" t="n">
        <f aca="false">Q18</f>
        <v>8351.59520851096</v>
      </c>
      <c r="O19" s="37" t="n">
        <f aca="false">N19*Inputs!$K$11/12</f>
        <v>48.021672448938</v>
      </c>
      <c r="P19" s="37" t="n">
        <f aca="false">IF(N19&lt;=0,0,MIN(Inputs!$L$11,N19+O19))</f>
        <v>320</v>
      </c>
      <c r="Q19" s="37" t="n">
        <f aca="false">MAX(N19+O19-P19,0)</f>
        <v>8079.6168809599</v>
      </c>
      <c r="R19" s="37" t="n">
        <f aca="false">U18</f>
        <v>15955.634874227</v>
      </c>
      <c r="S19" s="37" t="n">
        <f aca="false">R19*Inputs!$K$12/12</f>
        <v>59.8336307783512</v>
      </c>
      <c r="T19" s="37" t="n">
        <f aca="false">IF(R19&lt;=0,0,MIN(Inputs!$L$12,R19+S19))</f>
        <v>210</v>
      </c>
      <c r="U19" s="37" t="n">
        <f aca="false">MAX(R19+S19-T19,0)</f>
        <v>15805.4685050053</v>
      </c>
      <c r="V19" s="37" t="n">
        <f aca="false">Y18</f>
        <v>0</v>
      </c>
      <c r="W19" s="37" t="n">
        <f aca="false">V19*Inputs!$K$13/12</f>
        <v>0</v>
      </c>
      <c r="X19" s="37" t="n">
        <f aca="false">IF(V19&lt;=0,0,MIN(Inputs!$L$13,V19+W19))</f>
        <v>0</v>
      </c>
      <c r="Y19" s="37" t="n">
        <f aca="false">MAX(V19+W19-X19,0)</f>
        <v>0</v>
      </c>
      <c r="Z19" s="37" t="n">
        <f aca="false">E19+I19+M19+Q19+U19+Y19</f>
        <v>30518.5840831846</v>
      </c>
      <c r="AA19" s="37" t="n">
        <f aca="false">C19+G19+K19+O19+S19+W19</f>
        <v>232.097108307198</v>
      </c>
    </row>
    <row r="20" customFormat="false" ht="15" hidden="false" customHeight="false" outlineLevel="0" collapsed="false">
      <c r="A20" s="36" t="n">
        <v>16</v>
      </c>
      <c r="B20" s="37" t="n">
        <f aca="false">E19</f>
        <v>970.918264517793</v>
      </c>
      <c r="C20" s="37" t="n">
        <f aca="false">B20*Inputs!$K$8/12</f>
        <v>21.8375699661127</v>
      </c>
      <c r="D20" s="37" t="n">
        <f aca="false">IF(B20&lt;=0,0,MIN(Inputs!$L$8,B20+C20))</f>
        <v>40</v>
      </c>
      <c r="E20" s="37" t="n">
        <f aca="false">MAX(B20+C20-D20,0)</f>
        <v>952.755834483906</v>
      </c>
      <c r="F20" s="37" t="n">
        <f aca="false">I19</f>
        <v>4153.50401986477</v>
      </c>
      <c r="G20" s="37" t="n">
        <f aca="false">F20*Inputs!$K$9/12</f>
        <v>83.0354678637966</v>
      </c>
      <c r="H20" s="37" t="n">
        <f aca="false">IF(F20&lt;=0,0,MIN(Inputs!$L$9,F20+G20))</f>
        <v>110</v>
      </c>
      <c r="I20" s="37" t="n">
        <f aca="false">MAX(F20+G20-H20,0)</f>
        <v>4126.53948772857</v>
      </c>
      <c r="J20" s="37" t="n">
        <f aca="false">M19</f>
        <v>1509.07641283677</v>
      </c>
      <c r="K20" s="37" t="n">
        <f aca="false">J20*Inputs!$K$10/12</f>
        <v>17.6058914830956</v>
      </c>
      <c r="L20" s="37" t="n">
        <f aca="false">IF(J20&lt;=0,0,MIN(Inputs!$L$10,J20+K20))</f>
        <v>90</v>
      </c>
      <c r="M20" s="37" t="n">
        <f aca="false">MAX(J20+K20-L20,0)</f>
        <v>1436.68230431986</v>
      </c>
      <c r="N20" s="37" t="n">
        <f aca="false">Q19</f>
        <v>8079.6168809599</v>
      </c>
      <c r="O20" s="37" t="n">
        <f aca="false">N20*Inputs!$K$11/12</f>
        <v>46.4577970655194</v>
      </c>
      <c r="P20" s="37" t="n">
        <f aca="false">IF(N20&lt;=0,0,MIN(Inputs!$L$11,N20+O20))</f>
        <v>320</v>
      </c>
      <c r="Q20" s="37" t="n">
        <f aca="false">MAX(N20+O20-P20,0)</f>
        <v>7806.07467802542</v>
      </c>
      <c r="R20" s="37" t="n">
        <f aca="false">U19</f>
        <v>15805.4685050053</v>
      </c>
      <c r="S20" s="37" t="n">
        <f aca="false">R20*Inputs!$K$12/12</f>
        <v>59.27050689377</v>
      </c>
      <c r="T20" s="37" t="n">
        <f aca="false">IF(R20&lt;=0,0,MIN(Inputs!$L$12,R20+S20))</f>
        <v>210</v>
      </c>
      <c r="U20" s="37" t="n">
        <f aca="false">MAX(R20+S20-T20,0)</f>
        <v>15654.7390118991</v>
      </c>
      <c r="V20" s="37" t="n">
        <f aca="false">Y19</f>
        <v>0</v>
      </c>
      <c r="W20" s="37" t="n">
        <f aca="false">V20*Inputs!$K$13/12</f>
        <v>0</v>
      </c>
      <c r="X20" s="37" t="n">
        <f aca="false">IF(V20&lt;=0,0,MIN(Inputs!$L$13,V20+W20))</f>
        <v>0</v>
      </c>
      <c r="Y20" s="37" t="n">
        <f aca="false">MAX(V20+W20-X20,0)</f>
        <v>0</v>
      </c>
      <c r="Z20" s="37" t="n">
        <f aca="false">E20+I20+M20+Q20+U20+Y20</f>
        <v>29976.7913164569</v>
      </c>
      <c r="AA20" s="37" t="n">
        <f aca="false">C20+G20+K20+O20+S20+W20</f>
        <v>228.207233272294</v>
      </c>
    </row>
    <row r="21" customFormat="false" ht="15" hidden="false" customHeight="false" outlineLevel="0" collapsed="false">
      <c r="A21" s="36" t="n">
        <v>17</v>
      </c>
      <c r="B21" s="37" t="n">
        <f aca="false">E20</f>
        <v>952.755834483906</v>
      </c>
      <c r="C21" s="37" t="n">
        <f aca="false">B21*Inputs!$K$8/12</f>
        <v>21.4290666439338</v>
      </c>
      <c r="D21" s="37" t="n">
        <f aca="false">IF(B21&lt;=0,0,MIN(Inputs!$L$8,B21+C21))</f>
        <v>40</v>
      </c>
      <c r="E21" s="37" t="n">
        <f aca="false">MAX(B21+C21-D21,0)</f>
        <v>934.18490112784</v>
      </c>
      <c r="F21" s="37" t="n">
        <f aca="false">I20</f>
        <v>4126.53948772857</v>
      </c>
      <c r="G21" s="37" t="n">
        <f aca="false">F21*Inputs!$K$9/12</f>
        <v>82.496401925507</v>
      </c>
      <c r="H21" s="37" t="n">
        <f aca="false">IF(F21&lt;=0,0,MIN(Inputs!$L$9,F21+G21))</f>
        <v>110</v>
      </c>
      <c r="I21" s="37" t="n">
        <f aca="false">MAX(F21+G21-H21,0)</f>
        <v>4099.03588965408</v>
      </c>
      <c r="J21" s="37" t="n">
        <f aca="false">M20</f>
        <v>1436.68230431986</v>
      </c>
      <c r="K21" s="37" t="n">
        <f aca="false">J21*Inputs!$K$10/12</f>
        <v>16.7612935503984</v>
      </c>
      <c r="L21" s="37" t="n">
        <f aca="false">IF(J21&lt;=0,0,MIN(Inputs!$L$10,J21+K21))</f>
        <v>90</v>
      </c>
      <c r="M21" s="37" t="n">
        <f aca="false">MAX(J21+K21-L21,0)</f>
        <v>1363.44359787026</v>
      </c>
      <c r="N21" s="37" t="n">
        <f aca="false">Q20</f>
        <v>7806.07467802542</v>
      </c>
      <c r="O21" s="37" t="n">
        <f aca="false">N21*Inputs!$K$11/12</f>
        <v>44.8849293986462</v>
      </c>
      <c r="P21" s="37" t="n">
        <f aca="false">IF(N21&lt;=0,0,MIN(Inputs!$L$11,N21+O21))</f>
        <v>320</v>
      </c>
      <c r="Q21" s="37" t="n">
        <f aca="false">MAX(N21+O21-P21,0)</f>
        <v>7530.95960742407</v>
      </c>
      <c r="R21" s="37" t="n">
        <f aca="false">U20</f>
        <v>15654.7390118991</v>
      </c>
      <c r="S21" s="37" t="n">
        <f aca="false">R21*Inputs!$K$12/12</f>
        <v>58.7052712946216</v>
      </c>
      <c r="T21" s="37" t="n">
        <f aca="false">IF(R21&lt;=0,0,MIN(Inputs!$L$12,R21+S21))</f>
        <v>210</v>
      </c>
      <c r="U21" s="37" t="n">
        <f aca="false">MAX(R21+S21-T21,0)</f>
        <v>15503.4442831937</v>
      </c>
      <c r="V21" s="37" t="n">
        <f aca="false">Y20</f>
        <v>0</v>
      </c>
      <c r="W21" s="37" t="n">
        <f aca="false">V21*Inputs!$K$13/12</f>
        <v>0</v>
      </c>
      <c r="X21" s="37" t="n">
        <f aca="false">IF(V21&lt;=0,0,MIN(Inputs!$L$13,V21+W21))</f>
        <v>0</v>
      </c>
      <c r="Y21" s="37" t="n">
        <f aca="false">MAX(V21+W21-X21,0)</f>
        <v>0</v>
      </c>
      <c r="Z21" s="37" t="n">
        <f aca="false">E21+I21+M21+Q21+U21+Y21</f>
        <v>29431.06827927</v>
      </c>
      <c r="AA21" s="37" t="n">
        <f aca="false">C21+G21+K21+O21+S21+W21</f>
        <v>224.276962813107</v>
      </c>
    </row>
    <row r="22" customFormat="false" ht="15" hidden="false" customHeight="false" outlineLevel="0" collapsed="false">
      <c r="A22" s="36" t="n">
        <v>18</v>
      </c>
      <c r="B22" s="37" t="n">
        <f aca="false">E21</f>
        <v>934.18490112784</v>
      </c>
      <c r="C22" s="37" t="n">
        <f aca="false">B22*Inputs!$K$8/12</f>
        <v>21.0113754012003</v>
      </c>
      <c r="D22" s="37" t="n">
        <f aca="false">IF(B22&lt;=0,0,MIN(Inputs!$L$8,B22+C22))</f>
        <v>40</v>
      </c>
      <c r="E22" s="37" t="n">
        <f aca="false">MAX(B22+C22-D22,0)</f>
        <v>915.19627652904</v>
      </c>
      <c r="F22" s="37" t="n">
        <f aca="false">I21</f>
        <v>4099.03588965408</v>
      </c>
      <c r="G22" s="37" t="n">
        <f aca="false">F22*Inputs!$K$9/12</f>
        <v>81.9465591606678</v>
      </c>
      <c r="H22" s="37" t="n">
        <f aca="false">IF(F22&lt;=0,0,MIN(Inputs!$L$9,F22+G22))</f>
        <v>110</v>
      </c>
      <c r="I22" s="37" t="n">
        <f aca="false">MAX(F22+G22-H22,0)</f>
        <v>4070.98244881474</v>
      </c>
      <c r="J22" s="37" t="n">
        <f aca="false">M21</f>
        <v>1363.44359787026</v>
      </c>
      <c r="K22" s="37" t="n">
        <f aca="false">J22*Inputs!$K$10/12</f>
        <v>15.906841975153</v>
      </c>
      <c r="L22" s="37" t="n">
        <f aca="false">IF(J22&lt;=0,0,MIN(Inputs!$L$10,J22+K22))</f>
        <v>90</v>
      </c>
      <c r="M22" s="37" t="n">
        <f aca="false">MAX(J22+K22-L22,0)</f>
        <v>1289.35043984541</v>
      </c>
      <c r="N22" s="37" t="n">
        <f aca="false">Q21</f>
        <v>7530.95960742407</v>
      </c>
      <c r="O22" s="37" t="n">
        <f aca="false">N22*Inputs!$K$11/12</f>
        <v>43.3030177426884</v>
      </c>
      <c r="P22" s="37" t="n">
        <f aca="false">IF(N22&lt;=0,0,MIN(Inputs!$L$11,N22+O22))</f>
        <v>320</v>
      </c>
      <c r="Q22" s="37" t="n">
        <f aca="false">MAX(N22+O22-P22,0)</f>
        <v>7254.26262516676</v>
      </c>
      <c r="R22" s="37" t="n">
        <f aca="false">U21</f>
        <v>15503.4442831937</v>
      </c>
      <c r="S22" s="37" t="n">
        <f aca="false">R22*Inputs!$K$12/12</f>
        <v>58.1379160619765</v>
      </c>
      <c r="T22" s="37" t="n">
        <f aca="false">IF(R22&lt;=0,0,MIN(Inputs!$L$12,R22+S22))</f>
        <v>210</v>
      </c>
      <c r="U22" s="37" t="n">
        <f aca="false">MAX(R22+S22-T22,0)</f>
        <v>15351.5821992557</v>
      </c>
      <c r="V22" s="37" t="n">
        <f aca="false">Y21</f>
        <v>0</v>
      </c>
      <c r="W22" s="37" t="n">
        <f aca="false">V22*Inputs!$K$13/12</f>
        <v>0</v>
      </c>
      <c r="X22" s="37" t="n">
        <f aca="false">IF(V22&lt;=0,0,MIN(Inputs!$L$13,V22+W22))</f>
        <v>0</v>
      </c>
      <c r="Y22" s="37" t="n">
        <f aca="false">MAX(V22+W22-X22,0)</f>
        <v>0</v>
      </c>
      <c r="Z22" s="37" t="n">
        <f aca="false">E22+I22+M22+Q22+U22+Y22</f>
        <v>28881.3739896117</v>
      </c>
      <c r="AA22" s="37" t="n">
        <f aca="false">C22+G22+K22+O22+S22+W22</f>
        <v>220.305710341686</v>
      </c>
    </row>
    <row r="23" customFormat="false" ht="15" hidden="false" customHeight="false" outlineLevel="0" collapsed="false">
      <c r="A23" s="36" t="n">
        <v>19</v>
      </c>
      <c r="B23" s="37" t="n">
        <f aca="false">E22</f>
        <v>915.19627652904</v>
      </c>
      <c r="C23" s="37" t="n">
        <f aca="false">B23*Inputs!$K$8/12</f>
        <v>20.5842895862657</v>
      </c>
      <c r="D23" s="37" t="n">
        <f aca="false">IF(B23&lt;=0,0,MIN(Inputs!$L$8,B23+C23))</f>
        <v>40</v>
      </c>
      <c r="E23" s="37" t="n">
        <f aca="false">MAX(B23+C23-D23,0)</f>
        <v>895.780566115305</v>
      </c>
      <c r="F23" s="37" t="n">
        <f aca="false">I22</f>
        <v>4070.98244881474</v>
      </c>
      <c r="G23" s="37" t="n">
        <f aca="false">F23*Inputs!$K$9/12</f>
        <v>81.3857241225548</v>
      </c>
      <c r="H23" s="37" t="n">
        <f aca="false">IF(F23&lt;=0,0,MIN(Inputs!$L$9,F23+G23))</f>
        <v>110</v>
      </c>
      <c r="I23" s="37" t="n">
        <f aca="false">MAX(F23+G23-H23,0)</f>
        <v>4042.3681729373</v>
      </c>
      <c r="J23" s="37" t="n">
        <f aca="false">M22</f>
        <v>1289.35043984541</v>
      </c>
      <c r="K23" s="37" t="n">
        <f aca="false">J23*Inputs!$K$10/12</f>
        <v>15.0424217981965</v>
      </c>
      <c r="L23" s="37" t="n">
        <f aca="false">IF(J23&lt;=0,0,MIN(Inputs!$L$10,J23+K23))</f>
        <v>90</v>
      </c>
      <c r="M23" s="37" t="n">
        <f aca="false">MAX(J23+K23-L23,0)</f>
        <v>1214.39286164361</v>
      </c>
      <c r="N23" s="37" t="n">
        <f aca="false">Q22</f>
        <v>7254.26262516676</v>
      </c>
      <c r="O23" s="37" t="n">
        <f aca="false">N23*Inputs!$K$11/12</f>
        <v>41.7120100947088</v>
      </c>
      <c r="P23" s="37" t="n">
        <f aca="false">IF(N23&lt;=0,0,MIN(Inputs!$L$11,N23+O23))</f>
        <v>320</v>
      </c>
      <c r="Q23" s="37" t="n">
        <f aca="false">MAX(N23+O23-P23,0)</f>
        <v>6975.97463526146</v>
      </c>
      <c r="R23" s="37" t="n">
        <f aca="false">U22</f>
        <v>15351.5821992557</v>
      </c>
      <c r="S23" s="37" t="n">
        <f aca="false">R23*Inputs!$K$12/12</f>
        <v>57.5684332472089</v>
      </c>
      <c r="T23" s="37" t="n">
        <f aca="false">IF(R23&lt;=0,0,MIN(Inputs!$L$12,R23+S23))</f>
        <v>210</v>
      </c>
      <c r="U23" s="37" t="n">
        <f aca="false">MAX(R23+S23-T23,0)</f>
        <v>15199.1506325029</v>
      </c>
      <c r="V23" s="37" t="n">
        <f aca="false">Y22</f>
        <v>0</v>
      </c>
      <c r="W23" s="37" t="n">
        <f aca="false">V23*Inputs!$K$13/12</f>
        <v>0</v>
      </c>
      <c r="X23" s="37" t="n">
        <f aca="false">IF(V23&lt;=0,0,MIN(Inputs!$L$13,V23+W23))</f>
        <v>0</v>
      </c>
      <c r="Y23" s="37" t="n">
        <f aca="false">MAX(V23+W23-X23,0)</f>
        <v>0</v>
      </c>
      <c r="Z23" s="37" t="n">
        <f aca="false">E23+I23+M23+Q23+U23+Y23</f>
        <v>28327.6668684606</v>
      </c>
      <c r="AA23" s="37" t="n">
        <f aca="false">C23+G23+K23+O23+S23+W23</f>
        <v>216.292878848935</v>
      </c>
    </row>
    <row r="24" customFormat="false" ht="15" hidden="false" customHeight="false" outlineLevel="0" collapsed="false">
      <c r="A24" s="36" t="n">
        <v>20</v>
      </c>
      <c r="B24" s="37" t="n">
        <f aca="false">E23</f>
        <v>895.780566115305</v>
      </c>
      <c r="C24" s="37" t="n">
        <f aca="false">B24*Inputs!$K$8/12</f>
        <v>20.1475978995434</v>
      </c>
      <c r="D24" s="37" t="n">
        <f aca="false">IF(B24&lt;=0,0,MIN(Inputs!$L$8,B24+C24))</f>
        <v>40</v>
      </c>
      <c r="E24" s="37" t="n">
        <f aca="false">MAX(B24+C24-D24,0)</f>
        <v>875.928164014849</v>
      </c>
      <c r="F24" s="37" t="n">
        <f aca="false">I23</f>
        <v>4042.3681729373</v>
      </c>
      <c r="G24" s="37" t="n">
        <f aca="false">F24*Inputs!$K$9/12</f>
        <v>80.8136770573048</v>
      </c>
      <c r="H24" s="37" t="n">
        <f aca="false">IF(F24&lt;=0,0,MIN(Inputs!$L$9,F24+G24))</f>
        <v>110</v>
      </c>
      <c r="I24" s="37" t="n">
        <f aca="false">MAX(F24+G24-H24,0)</f>
        <v>4013.1818499946</v>
      </c>
      <c r="J24" s="37" t="n">
        <f aca="false">M23</f>
        <v>1214.39286164361</v>
      </c>
      <c r="K24" s="37" t="n">
        <f aca="false">J24*Inputs!$K$10/12</f>
        <v>14.1679167191754</v>
      </c>
      <c r="L24" s="37" t="n">
        <f aca="false">IF(J24&lt;=0,0,MIN(Inputs!$L$10,J24+K24))</f>
        <v>90</v>
      </c>
      <c r="M24" s="37" t="n">
        <f aca="false">MAX(J24+K24-L24,0)</f>
        <v>1138.56077836278</v>
      </c>
      <c r="N24" s="37" t="n">
        <f aca="false">Q23</f>
        <v>6975.97463526146</v>
      </c>
      <c r="O24" s="37" t="n">
        <f aca="false">N24*Inputs!$K$11/12</f>
        <v>40.1118541527534</v>
      </c>
      <c r="P24" s="37" t="n">
        <f aca="false">IF(N24&lt;=0,0,MIN(Inputs!$L$11,N24+O24))</f>
        <v>320</v>
      </c>
      <c r="Q24" s="37" t="n">
        <f aca="false">MAX(N24+O24-P24,0)</f>
        <v>6696.08648941422</v>
      </c>
      <c r="R24" s="37" t="n">
        <f aca="false">U23</f>
        <v>15199.1506325029</v>
      </c>
      <c r="S24" s="37" t="n">
        <f aca="false">R24*Inputs!$K$12/12</f>
        <v>56.9968148718859</v>
      </c>
      <c r="T24" s="37" t="n">
        <f aca="false">IF(R24&lt;=0,0,MIN(Inputs!$L$12,R24+S24))</f>
        <v>210</v>
      </c>
      <c r="U24" s="37" t="n">
        <f aca="false">MAX(R24+S24-T24,0)</f>
        <v>15046.1474473748</v>
      </c>
      <c r="V24" s="37" t="n">
        <f aca="false">Y23</f>
        <v>0</v>
      </c>
      <c r="W24" s="37" t="n">
        <f aca="false">V24*Inputs!$K$13/12</f>
        <v>0</v>
      </c>
      <c r="X24" s="37" t="n">
        <f aca="false">IF(V24&lt;=0,0,MIN(Inputs!$L$13,V24+W24))</f>
        <v>0</v>
      </c>
      <c r="Y24" s="37" t="n">
        <f aca="false">MAX(V24+W24-X24,0)</f>
        <v>0</v>
      </c>
      <c r="Z24" s="37" t="n">
        <f aca="false">E24+I24+M24+Q24+U24+Y24</f>
        <v>27769.9047291613</v>
      </c>
      <c r="AA24" s="37" t="n">
        <f aca="false">C24+G24+K24+O24+S24+W24</f>
        <v>212.237860700663</v>
      </c>
    </row>
    <row r="25" customFormat="false" ht="15" hidden="false" customHeight="false" outlineLevel="0" collapsed="false">
      <c r="A25" s="36" t="n">
        <v>21</v>
      </c>
      <c r="B25" s="37" t="n">
        <f aca="false">E24</f>
        <v>875.928164014849</v>
      </c>
      <c r="C25" s="37" t="n">
        <f aca="false">B25*Inputs!$K$8/12</f>
        <v>19.7010842889673</v>
      </c>
      <c r="D25" s="37" t="n">
        <f aca="false">IF(B25&lt;=0,0,MIN(Inputs!$L$8,B25+C25))</f>
        <v>40</v>
      </c>
      <c r="E25" s="37" t="n">
        <f aca="false">MAX(B25+C25-D25,0)</f>
        <v>855.629248303816</v>
      </c>
      <c r="F25" s="37" t="n">
        <f aca="false">I24</f>
        <v>4013.1818499946</v>
      </c>
      <c r="G25" s="37" t="n">
        <f aca="false">F25*Inputs!$K$9/12</f>
        <v>80.2301938178088</v>
      </c>
      <c r="H25" s="37" t="n">
        <f aca="false">IF(F25&lt;=0,0,MIN(Inputs!$L$9,F25+G25))</f>
        <v>110</v>
      </c>
      <c r="I25" s="37" t="n">
        <f aca="false">MAX(F25+G25-H25,0)</f>
        <v>3983.41204381241</v>
      </c>
      <c r="J25" s="37" t="n">
        <f aca="false">M24</f>
        <v>1138.56077836278</v>
      </c>
      <c r="K25" s="37" t="n">
        <f aca="false">J25*Inputs!$K$10/12</f>
        <v>13.2832090808992</v>
      </c>
      <c r="L25" s="37" t="n">
        <f aca="false">IF(J25&lt;=0,0,MIN(Inputs!$L$10,J25+K25))</f>
        <v>90</v>
      </c>
      <c r="M25" s="37" t="n">
        <f aca="false">MAX(J25+K25-L25,0)</f>
        <v>1061.84398744368</v>
      </c>
      <c r="N25" s="37" t="n">
        <f aca="false">Q24</f>
        <v>6696.08648941422</v>
      </c>
      <c r="O25" s="37" t="n">
        <f aca="false">N25*Inputs!$K$11/12</f>
        <v>38.5024973141318</v>
      </c>
      <c r="P25" s="37" t="n">
        <f aca="false">IF(N25&lt;=0,0,MIN(Inputs!$L$11,N25+O25))</f>
        <v>320</v>
      </c>
      <c r="Q25" s="37" t="n">
        <f aca="false">MAX(N25+O25-P25,0)</f>
        <v>6414.58898672835</v>
      </c>
      <c r="R25" s="37" t="n">
        <f aca="false">U24</f>
        <v>15046.1474473748</v>
      </c>
      <c r="S25" s="37" t="n">
        <f aca="false">R25*Inputs!$K$12/12</f>
        <v>56.4230529276555</v>
      </c>
      <c r="T25" s="37" t="n">
        <f aca="false">IF(R25&lt;=0,0,MIN(Inputs!$L$12,R25+S25))</f>
        <v>210</v>
      </c>
      <c r="U25" s="37" t="n">
        <f aca="false">MAX(R25+S25-T25,0)</f>
        <v>14892.5705003025</v>
      </c>
      <c r="V25" s="37" t="n">
        <f aca="false">Y24</f>
        <v>0</v>
      </c>
      <c r="W25" s="37" t="n">
        <f aca="false">V25*Inputs!$K$13/12</f>
        <v>0</v>
      </c>
      <c r="X25" s="37" t="n">
        <f aca="false">IF(V25&lt;=0,0,MIN(Inputs!$L$13,V25+W25))</f>
        <v>0</v>
      </c>
      <c r="Y25" s="37" t="n">
        <f aca="false">MAX(V25+W25-X25,0)</f>
        <v>0</v>
      </c>
      <c r="Z25" s="37" t="n">
        <f aca="false">E25+I25+M25+Q25+U25+Y25</f>
        <v>27208.0447665907</v>
      </c>
      <c r="AA25" s="37" t="n">
        <f aca="false">C25+G25+K25+O25+S25+W25</f>
        <v>208.140037429463</v>
      </c>
    </row>
    <row r="26" customFormat="false" ht="15" hidden="false" customHeight="false" outlineLevel="0" collapsed="false">
      <c r="A26" s="36" t="n">
        <v>22</v>
      </c>
      <c r="B26" s="37" t="n">
        <f aca="false">E25</f>
        <v>855.629248303816</v>
      </c>
      <c r="C26" s="37" t="n">
        <f aca="false">B26*Inputs!$K$8/12</f>
        <v>19.2445278431</v>
      </c>
      <c r="D26" s="37" t="n">
        <f aca="false">IF(B26&lt;=0,0,MIN(Inputs!$L$8,B26+C26))</f>
        <v>40</v>
      </c>
      <c r="E26" s="37" t="n">
        <f aca="false">MAX(B26+C26-D26,0)</f>
        <v>834.873776146916</v>
      </c>
      <c r="F26" s="37" t="n">
        <f aca="false">I25</f>
        <v>3983.41204381241</v>
      </c>
      <c r="G26" s="37" t="n">
        <f aca="false">F26*Inputs!$K$9/12</f>
        <v>79.6350457758832</v>
      </c>
      <c r="H26" s="37" t="n">
        <f aca="false">IF(F26&lt;=0,0,MIN(Inputs!$L$9,F26+G26))</f>
        <v>110</v>
      </c>
      <c r="I26" s="37" t="n">
        <f aca="false">MAX(F26+G26-H26,0)</f>
        <v>3953.0470895883</v>
      </c>
      <c r="J26" s="37" t="n">
        <f aca="false">M25</f>
        <v>1061.84398744368</v>
      </c>
      <c r="K26" s="37" t="n">
        <f aca="false">J26*Inputs!$K$10/12</f>
        <v>12.3881798535096</v>
      </c>
      <c r="L26" s="37" t="n">
        <f aca="false">IF(J26&lt;=0,0,MIN(Inputs!$L$10,J26+K26))</f>
        <v>90</v>
      </c>
      <c r="M26" s="37" t="n">
        <f aca="false">MAX(J26+K26-L26,0)</f>
        <v>984.232167297194</v>
      </c>
      <c r="N26" s="37" t="n">
        <f aca="false">Q25</f>
        <v>6414.58898672835</v>
      </c>
      <c r="O26" s="37" t="n">
        <f aca="false">N26*Inputs!$K$11/12</f>
        <v>36.883886673688</v>
      </c>
      <c r="P26" s="37" t="n">
        <f aca="false">IF(N26&lt;=0,0,MIN(Inputs!$L$11,N26+O26))</f>
        <v>320</v>
      </c>
      <c r="Q26" s="37" t="n">
        <f aca="false">MAX(N26+O26-P26,0)</f>
        <v>6131.47287340204</v>
      </c>
      <c r="R26" s="37" t="n">
        <f aca="false">U25</f>
        <v>14892.5705003025</v>
      </c>
      <c r="S26" s="37" t="n">
        <f aca="false">R26*Inputs!$K$12/12</f>
        <v>55.8471393761342</v>
      </c>
      <c r="T26" s="37" t="n">
        <f aca="false">IF(R26&lt;=0,0,MIN(Inputs!$L$12,R26+S26))</f>
        <v>210</v>
      </c>
      <c r="U26" s="37" t="n">
        <f aca="false">MAX(R26+S26-T26,0)</f>
        <v>14738.4176396786</v>
      </c>
      <c r="V26" s="37" t="n">
        <f aca="false">Y25</f>
        <v>0</v>
      </c>
      <c r="W26" s="37" t="n">
        <f aca="false">V26*Inputs!$K$13/12</f>
        <v>0</v>
      </c>
      <c r="X26" s="37" t="n">
        <f aca="false">IF(V26&lt;=0,0,MIN(Inputs!$L$13,V26+W26))</f>
        <v>0</v>
      </c>
      <c r="Y26" s="37" t="n">
        <f aca="false">MAX(V26+W26-X26,0)</f>
        <v>0</v>
      </c>
      <c r="Z26" s="37" t="n">
        <f aca="false">E26+I26+M26+Q26+U26+Y26</f>
        <v>26642.043546113</v>
      </c>
      <c r="AA26" s="37" t="n">
        <f aca="false">C26+G26+K26+O26+S26+W26</f>
        <v>203.998779522315</v>
      </c>
    </row>
    <row r="27" customFormat="false" ht="15" hidden="false" customHeight="false" outlineLevel="0" collapsed="false">
      <c r="A27" s="36" t="n">
        <v>23</v>
      </c>
      <c r="B27" s="37" t="n">
        <f aca="false">E26</f>
        <v>834.873776146916</v>
      </c>
      <c r="C27" s="37" t="n">
        <f aca="false">B27*Inputs!$K$8/12</f>
        <v>18.7777026818377</v>
      </c>
      <c r="D27" s="37" t="n">
        <f aca="false">IF(B27&lt;=0,0,MIN(Inputs!$L$8,B27+C27))</f>
        <v>40</v>
      </c>
      <c r="E27" s="37" t="n">
        <f aca="false">MAX(B27+C27-D27,0)</f>
        <v>813.651478828754</v>
      </c>
      <c r="F27" s="37" t="n">
        <f aca="false">I26</f>
        <v>3953.0470895883</v>
      </c>
      <c r="G27" s="37" t="n">
        <f aca="false">F27*Inputs!$K$9/12</f>
        <v>79.027999732686</v>
      </c>
      <c r="H27" s="37" t="n">
        <f aca="false">IF(F27&lt;=0,0,MIN(Inputs!$L$9,F27+G27))</f>
        <v>110</v>
      </c>
      <c r="I27" s="37" t="n">
        <f aca="false">MAX(F27+G27-H27,0)</f>
        <v>3922.07508932098</v>
      </c>
      <c r="J27" s="37" t="n">
        <f aca="false">M26</f>
        <v>984.232167297194</v>
      </c>
      <c r="K27" s="37" t="n">
        <f aca="false">J27*Inputs!$K$10/12</f>
        <v>11.4827086184673</v>
      </c>
      <c r="L27" s="37" t="n">
        <f aca="false">IF(J27&lt;=0,0,MIN(Inputs!$L$10,J27+K27))</f>
        <v>90</v>
      </c>
      <c r="M27" s="37" t="n">
        <f aca="false">MAX(J27+K27-L27,0)</f>
        <v>905.714875915661</v>
      </c>
      <c r="N27" s="37" t="n">
        <f aca="false">Q26</f>
        <v>6131.47287340204</v>
      </c>
      <c r="O27" s="37" t="n">
        <f aca="false">N27*Inputs!$K$11/12</f>
        <v>35.2559690220617</v>
      </c>
      <c r="P27" s="37" t="n">
        <f aca="false">IF(N27&lt;=0,0,MIN(Inputs!$L$11,N27+O27))</f>
        <v>320</v>
      </c>
      <c r="Q27" s="37" t="n">
        <f aca="false">MAX(N27+O27-P27,0)</f>
        <v>5846.7288424241</v>
      </c>
      <c r="R27" s="37" t="n">
        <f aca="false">U26</f>
        <v>14738.4176396786</v>
      </c>
      <c r="S27" s="37" t="n">
        <f aca="false">R27*Inputs!$K$12/12</f>
        <v>55.2690661487947</v>
      </c>
      <c r="T27" s="37" t="n">
        <f aca="false">IF(R27&lt;=0,0,MIN(Inputs!$L$12,R27+S27))</f>
        <v>210</v>
      </c>
      <c r="U27" s="37" t="n">
        <f aca="false">MAX(R27+S27-T27,0)</f>
        <v>14583.6867058274</v>
      </c>
      <c r="V27" s="37" t="n">
        <f aca="false">Y26</f>
        <v>0</v>
      </c>
      <c r="W27" s="37" t="n">
        <f aca="false">V27*Inputs!$K$13/12</f>
        <v>0</v>
      </c>
      <c r="X27" s="37" t="n">
        <f aca="false">IF(V27&lt;=0,0,MIN(Inputs!$L$13,V27+W27))</f>
        <v>0</v>
      </c>
      <c r="Y27" s="37" t="n">
        <f aca="false">MAX(V27+W27-X27,0)</f>
        <v>0</v>
      </c>
      <c r="Z27" s="37" t="n">
        <f aca="false">E27+I27+M27+Q27+U27+Y27</f>
        <v>26071.8569923169</v>
      </c>
      <c r="AA27" s="37" t="n">
        <f aca="false">C27+G27+K27+O27+S27+W27</f>
        <v>199.813446203847</v>
      </c>
    </row>
    <row r="28" customFormat="false" ht="15" hidden="false" customHeight="false" outlineLevel="0" collapsed="false">
      <c r="A28" s="36" t="n">
        <v>24</v>
      </c>
      <c r="B28" s="37" t="n">
        <f aca="false">E27</f>
        <v>813.651478828754</v>
      </c>
      <c r="C28" s="37" t="n">
        <f aca="false">B28*Inputs!$K$8/12</f>
        <v>18.3003778446567</v>
      </c>
      <c r="D28" s="37" t="n">
        <f aca="false">IF(B28&lt;=0,0,MIN(Inputs!$L$8,B28+C28))</f>
        <v>40</v>
      </c>
      <c r="E28" s="37" t="n">
        <f aca="false">MAX(B28+C28-D28,0)</f>
        <v>791.951856673411</v>
      </c>
      <c r="F28" s="37" t="n">
        <f aca="false">I27</f>
        <v>3922.07508932098</v>
      </c>
      <c r="G28" s="37" t="n">
        <f aca="false">F28*Inputs!$K$9/12</f>
        <v>78.408817827342</v>
      </c>
      <c r="H28" s="37" t="n">
        <f aca="false">IF(F28&lt;=0,0,MIN(Inputs!$L$9,F28+G28))</f>
        <v>110</v>
      </c>
      <c r="I28" s="37" t="n">
        <f aca="false">MAX(F28+G28-H28,0)</f>
        <v>3890.48390714832</v>
      </c>
      <c r="J28" s="37" t="n">
        <f aca="false">M27</f>
        <v>905.714875915661</v>
      </c>
      <c r="K28" s="37" t="n">
        <f aca="false">J28*Inputs!$K$10/12</f>
        <v>10.5666735523494</v>
      </c>
      <c r="L28" s="37" t="n">
        <f aca="false">IF(J28&lt;=0,0,MIN(Inputs!$L$10,J28+K28))</f>
        <v>90</v>
      </c>
      <c r="M28" s="37" t="n">
        <f aca="false">MAX(J28+K28-L28,0)</f>
        <v>826.28154946801</v>
      </c>
      <c r="N28" s="37" t="n">
        <f aca="false">Q27</f>
        <v>5846.7288424241</v>
      </c>
      <c r="O28" s="37" t="n">
        <f aca="false">N28*Inputs!$K$11/12</f>
        <v>33.6186908439386</v>
      </c>
      <c r="P28" s="37" t="n">
        <f aca="false">IF(N28&lt;=0,0,MIN(Inputs!$L$11,N28+O28))</f>
        <v>320</v>
      </c>
      <c r="Q28" s="37" t="n">
        <f aca="false">MAX(N28+O28-P28,0)</f>
        <v>5560.34753326804</v>
      </c>
      <c r="R28" s="37" t="n">
        <f aca="false">U27</f>
        <v>14583.6867058274</v>
      </c>
      <c r="S28" s="37" t="n">
        <f aca="false">R28*Inputs!$K$12/12</f>
        <v>54.6888251468527</v>
      </c>
      <c r="T28" s="37" t="n">
        <f aca="false">IF(R28&lt;=0,0,MIN(Inputs!$L$12,R28+S28))</f>
        <v>210</v>
      </c>
      <c r="U28" s="37" t="n">
        <f aca="false">MAX(R28+S28-T28,0)</f>
        <v>14428.3755309742</v>
      </c>
      <c r="V28" s="37" t="n">
        <f aca="false">Y27</f>
        <v>0</v>
      </c>
      <c r="W28" s="37" t="n">
        <f aca="false">V28*Inputs!$K$13/12</f>
        <v>0</v>
      </c>
      <c r="X28" s="37" t="n">
        <f aca="false">IF(V28&lt;=0,0,MIN(Inputs!$L$13,V28+W28))</f>
        <v>0</v>
      </c>
      <c r="Y28" s="37" t="n">
        <f aca="false">MAX(V28+W28-X28,0)</f>
        <v>0</v>
      </c>
      <c r="Z28" s="37" t="n">
        <f aca="false">E28+I28+M28+Q28+U28+Y28</f>
        <v>25497.440377532</v>
      </c>
      <c r="AA28" s="37" t="n">
        <f aca="false">C28+G28+K28+O28+S28+W28</f>
        <v>195.583385215139</v>
      </c>
    </row>
    <row r="29" customFormat="false" ht="15" hidden="false" customHeight="false" outlineLevel="0" collapsed="false">
      <c r="A29" s="36" t="n">
        <v>25</v>
      </c>
      <c r="B29" s="37" t="n">
        <f aca="false">E28</f>
        <v>791.951856673411</v>
      </c>
      <c r="C29" s="37" t="n">
        <f aca="false">B29*Inputs!$K$8/12</f>
        <v>17.8123171763461</v>
      </c>
      <c r="D29" s="37" t="n">
        <f aca="false">IF(B29&lt;=0,0,MIN(Inputs!$L$8,B29+C29))</f>
        <v>40</v>
      </c>
      <c r="E29" s="37" t="n">
        <f aca="false">MAX(B29+C29-D29,0)</f>
        <v>769.764173849757</v>
      </c>
      <c r="F29" s="37" t="n">
        <f aca="false">I28</f>
        <v>3890.48390714832</v>
      </c>
      <c r="G29" s="37" t="n">
        <f aca="false">F29*Inputs!$K$9/12</f>
        <v>77.7772574437402</v>
      </c>
      <c r="H29" s="37" t="n">
        <f aca="false">IF(F29&lt;=0,0,MIN(Inputs!$L$9,F29+G29))</f>
        <v>110</v>
      </c>
      <c r="I29" s="37" t="n">
        <f aca="false">MAX(F29+G29-H29,0)</f>
        <v>3858.26116459206</v>
      </c>
      <c r="J29" s="37" t="n">
        <f aca="false">M28</f>
        <v>826.28154946801</v>
      </c>
      <c r="K29" s="37" t="n">
        <f aca="false">J29*Inputs!$K$10/12</f>
        <v>9.63995141046012</v>
      </c>
      <c r="L29" s="37" t="n">
        <f aca="false">IF(J29&lt;=0,0,MIN(Inputs!$L$10,J29+K29))</f>
        <v>90</v>
      </c>
      <c r="M29" s="37" t="n">
        <f aca="false">MAX(J29+K29-L29,0)</f>
        <v>745.92150087847</v>
      </c>
      <c r="N29" s="37" t="n">
        <f aca="false">Q28</f>
        <v>5560.34753326804</v>
      </c>
      <c r="O29" s="37" t="n">
        <f aca="false">N29*Inputs!$K$11/12</f>
        <v>31.9719983162912</v>
      </c>
      <c r="P29" s="37" t="n">
        <f aca="false">IF(N29&lt;=0,0,MIN(Inputs!$L$11,N29+O29))</f>
        <v>320</v>
      </c>
      <c r="Q29" s="37" t="n">
        <f aca="false">MAX(N29+O29-P29,0)</f>
        <v>5272.31953158433</v>
      </c>
      <c r="R29" s="37" t="n">
        <f aca="false">U28</f>
        <v>14428.3755309742</v>
      </c>
      <c r="S29" s="37" t="n">
        <f aca="false">R29*Inputs!$K$12/12</f>
        <v>54.1064082411534</v>
      </c>
      <c r="T29" s="37" t="n">
        <f aca="false">IF(R29&lt;=0,0,MIN(Inputs!$L$12,R29+S29))</f>
        <v>210</v>
      </c>
      <c r="U29" s="37" t="n">
        <f aca="false">MAX(R29+S29-T29,0)</f>
        <v>14272.4819392154</v>
      </c>
      <c r="V29" s="37" t="n">
        <f aca="false">Y28</f>
        <v>0</v>
      </c>
      <c r="W29" s="37" t="n">
        <f aca="false">V29*Inputs!$K$13/12</f>
        <v>0</v>
      </c>
      <c r="X29" s="37" t="n">
        <f aca="false">IF(V29&lt;=0,0,MIN(Inputs!$L$13,V29+W29))</f>
        <v>0</v>
      </c>
      <c r="Y29" s="37" t="n">
        <f aca="false">MAX(V29+W29-X29,0)</f>
        <v>0</v>
      </c>
      <c r="Z29" s="37" t="n">
        <f aca="false">E29+I29+M29+Q29+U29+Y29</f>
        <v>24918.74831012</v>
      </c>
      <c r="AA29" s="37" t="n">
        <f aca="false">C29+G29+K29+O29+S29+W29</f>
        <v>191.307932587991</v>
      </c>
    </row>
    <row r="30" customFormat="false" ht="15" hidden="false" customHeight="false" outlineLevel="0" collapsed="false">
      <c r="A30" s="36" t="n">
        <v>26</v>
      </c>
      <c r="B30" s="37" t="n">
        <f aca="false">E29</f>
        <v>769.764173849757</v>
      </c>
      <c r="C30" s="37" t="n">
        <f aca="false">B30*Inputs!$K$8/12</f>
        <v>17.3132792101708</v>
      </c>
      <c r="D30" s="37" t="n">
        <f aca="false">IF(B30&lt;=0,0,MIN(Inputs!$L$8,B30+C30))</f>
        <v>40</v>
      </c>
      <c r="E30" s="37" t="n">
        <f aca="false">MAX(B30+C30-D30,0)</f>
        <v>747.077453059927</v>
      </c>
      <c r="F30" s="37" t="n">
        <f aca="false">I29</f>
        <v>3858.26116459206</v>
      </c>
      <c r="G30" s="37" t="n">
        <f aca="false">F30*Inputs!$K$9/12</f>
        <v>77.1330711154697</v>
      </c>
      <c r="H30" s="37" t="n">
        <f aca="false">IF(F30&lt;=0,0,MIN(Inputs!$L$9,F30+G30))</f>
        <v>110</v>
      </c>
      <c r="I30" s="37" t="n">
        <f aca="false">MAX(F30+G30-H30,0)</f>
        <v>3825.39423570753</v>
      </c>
      <c r="J30" s="37" t="n">
        <f aca="false">M29</f>
        <v>745.92150087847</v>
      </c>
      <c r="K30" s="37" t="n">
        <f aca="false">J30*Inputs!$K$10/12</f>
        <v>8.70241751024882</v>
      </c>
      <c r="L30" s="37" t="n">
        <f aca="false">IF(J30&lt;=0,0,MIN(Inputs!$L$10,J30+K30))</f>
        <v>90</v>
      </c>
      <c r="M30" s="37" t="n">
        <f aca="false">MAX(J30+K30-L30,0)</f>
        <v>664.623918388719</v>
      </c>
      <c r="N30" s="37" t="n">
        <f aca="false">Q29</f>
        <v>5272.31953158433</v>
      </c>
      <c r="O30" s="37" t="n">
        <f aca="false">N30*Inputs!$K$11/12</f>
        <v>30.3158373066099</v>
      </c>
      <c r="P30" s="37" t="n">
        <f aca="false">IF(N30&lt;=0,0,MIN(Inputs!$L$11,N30+O30))</f>
        <v>320</v>
      </c>
      <c r="Q30" s="37" t="n">
        <f aca="false">MAX(N30+O30-P30,0)</f>
        <v>4982.63536889094</v>
      </c>
      <c r="R30" s="37" t="n">
        <f aca="false">U29</f>
        <v>14272.4819392154</v>
      </c>
      <c r="S30" s="37" t="n">
        <f aca="false">R30*Inputs!$K$12/12</f>
        <v>53.5218072720577</v>
      </c>
      <c r="T30" s="37" t="n">
        <f aca="false">IF(R30&lt;=0,0,MIN(Inputs!$L$12,R30+S30))</f>
        <v>210</v>
      </c>
      <c r="U30" s="37" t="n">
        <f aca="false">MAX(R30+S30-T30,0)</f>
        <v>14116.0037464874</v>
      </c>
      <c r="V30" s="37" t="n">
        <f aca="false">Y29</f>
        <v>0</v>
      </c>
      <c r="W30" s="37" t="n">
        <f aca="false">V30*Inputs!$K$13/12</f>
        <v>0</v>
      </c>
      <c r="X30" s="37" t="n">
        <f aca="false">IF(V30&lt;=0,0,MIN(Inputs!$L$13,V30+W30))</f>
        <v>0</v>
      </c>
      <c r="Y30" s="37" t="n">
        <f aca="false">MAX(V30+W30-X30,0)</f>
        <v>0</v>
      </c>
      <c r="Z30" s="37" t="n">
        <f aca="false">E30+I30+M30+Q30+U30+Y30</f>
        <v>24335.7347225346</v>
      </c>
      <c r="AA30" s="37" t="n">
        <f aca="false">C30+G30+K30+O30+S30+W30</f>
        <v>186.986412414557</v>
      </c>
    </row>
    <row r="31" customFormat="false" ht="15" hidden="false" customHeight="false" outlineLevel="0" collapsed="false">
      <c r="A31" s="36" t="n">
        <v>27</v>
      </c>
      <c r="B31" s="37" t="n">
        <f aca="false">E30</f>
        <v>747.077453059927</v>
      </c>
      <c r="C31" s="37" t="n">
        <f aca="false">B31*Inputs!$K$8/12</f>
        <v>16.8030170484062</v>
      </c>
      <c r="D31" s="37" t="n">
        <f aca="false">IF(B31&lt;=0,0,MIN(Inputs!$L$8,B31+C31))</f>
        <v>40</v>
      </c>
      <c r="E31" s="37" t="n">
        <f aca="false">MAX(B31+C31-D31,0)</f>
        <v>723.880470108334</v>
      </c>
      <c r="F31" s="37" t="n">
        <f aca="false">I30</f>
        <v>3825.39423570753</v>
      </c>
      <c r="G31" s="37" t="n">
        <f aca="false">F31*Inputs!$K$9/12</f>
        <v>76.4760064288531</v>
      </c>
      <c r="H31" s="37" t="n">
        <f aca="false">IF(F31&lt;=0,0,MIN(Inputs!$L$9,F31+G31))</f>
        <v>110</v>
      </c>
      <c r="I31" s="37" t="n">
        <f aca="false">MAX(F31+G31-H31,0)</f>
        <v>3791.87024213639</v>
      </c>
      <c r="J31" s="37" t="n">
        <f aca="false">M30</f>
        <v>664.623918388719</v>
      </c>
      <c r="K31" s="37" t="n">
        <f aca="false">J31*Inputs!$K$10/12</f>
        <v>7.75394571453506</v>
      </c>
      <c r="L31" s="37" t="n">
        <f aca="false">IF(J31&lt;=0,0,MIN(Inputs!$L$10,J31+K31))</f>
        <v>90</v>
      </c>
      <c r="M31" s="37" t="n">
        <f aca="false">MAX(J31+K31-L31,0)</f>
        <v>582.377864103254</v>
      </c>
      <c r="N31" s="37" t="n">
        <f aca="false">Q30</f>
        <v>4982.63536889094</v>
      </c>
      <c r="O31" s="37" t="n">
        <f aca="false">N31*Inputs!$K$11/12</f>
        <v>28.6501533711229</v>
      </c>
      <c r="P31" s="37" t="n">
        <f aca="false">IF(N31&lt;=0,0,MIN(Inputs!$L$11,N31+O31))</f>
        <v>320</v>
      </c>
      <c r="Q31" s="37" t="n">
        <f aca="false">MAX(N31+O31-P31,0)</f>
        <v>4691.28552226206</v>
      </c>
      <c r="R31" s="37" t="n">
        <f aca="false">U30</f>
        <v>14116.0037464874</v>
      </c>
      <c r="S31" s="37" t="n">
        <f aca="false">R31*Inputs!$K$12/12</f>
        <v>52.9350140493279</v>
      </c>
      <c r="T31" s="37" t="n">
        <f aca="false">IF(R31&lt;=0,0,MIN(Inputs!$L$12,R31+S31))</f>
        <v>210</v>
      </c>
      <c r="U31" s="37" t="n">
        <f aca="false">MAX(R31+S31-T31,0)</f>
        <v>13958.9387605368</v>
      </c>
      <c r="V31" s="37" t="n">
        <f aca="false">Y30</f>
        <v>0</v>
      </c>
      <c r="W31" s="37" t="n">
        <f aca="false">V31*Inputs!$K$13/12</f>
        <v>0</v>
      </c>
      <c r="X31" s="37" t="n">
        <f aca="false">IF(V31&lt;=0,0,MIN(Inputs!$L$13,V31+W31))</f>
        <v>0</v>
      </c>
      <c r="Y31" s="37" t="n">
        <f aca="false">MAX(V31+W31-X31,0)</f>
        <v>0</v>
      </c>
      <c r="Z31" s="37" t="n">
        <f aca="false">E31+I31+M31+Q31+U31+Y31</f>
        <v>23748.3528591468</v>
      </c>
      <c r="AA31" s="37" t="n">
        <f aca="false">C31+G31+K31+O31+S31+W31</f>
        <v>182.618136612245</v>
      </c>
    </row>
    <row r="32" customFormat="false" ht="15" hidden="false" customHeight="false" outlineLevel="0" collapsed="false">
      <c r="A32" s="36" t="n">
        <v>28</v>
      </c>
      <c r="B32" s="37" t="n">
        <f aca="false">E31</f>
        <v>723.880470108334</v>
      </c>
      <c r="C32" s="37" t="n">
        <f aca="false">B32*Inputs!$K$8/12</f>
        <v>16.2812782401866</v>
      </c>
      <c r="D32" s="37" t="n">
        <f aca="false">IF(B32&lt;=0,0,MIN(Inputs!$L$8,B32+C32))</f>
        <v>40</v>
      </c>
      <c r="E32" s="37" t="n">
        <f aca="false">MAX(B32+C32-D32,0)</f>
        <v>700.16174834852</v>
      </c>
      <c r="F32" s="37" t="n">
        <f aca="false">I31</f>
        <v>3791.87024213639</v>
      </c>
      <c r="G32" s="37" t="n">
        <f aca="false">F32*Inputs!$K$9/12</f>
        <v>75.8058059240433</v>
      </c>
      <c r="H32" s="37" t="n">
        <f aca="false">IF(F32&lt;=0,0,MIN(Inputs!$L$9,F32+G32))</f>
        <v>110</v>
      </c>
      <c r="I32" s="37" t="n">
        <f aca="false">MAX(F32+G32-H32,0)</f>
        <v>3757.67604806043</v>
      </c>
      <c r="J32" s="37" t="n">
        <f aca="false">M31</f>
        <v>582.377864103254</v>
      </c>
      <c r="K32" s="37" t="n">
        <f aca="false">J32*Inputs!$K$10/12</f>
        <v>6.79440841453797</v>
      </c>
      <c r="L32" s="37" t="n">
        <f aca="false">IF(J32&lt;=0,0,MIN(Inputs!$L$10,J32+K32))</f>
        <v>90</v>
      </c>
      <c r="M32" s="37" t="n">
        <f aca="false">MAX(J32+K32-L32,0)</f>
        <v>499.172272517792</v>
      </c>
      <c r="N32" s="37" t="n">
        <f aca="false">Q31</f>
        <v>4691.28552226206</v>
      </c>
      <c r="O32" s="37" t="n">
        <f aca="false">N32*Inputs!$K$11/12</f>
        <v>26.9748917530068</v>
      </c>
      <c r="P32" s="37" t="n">
        <f aca="false">IF(N32&lt;=0,0,MIN(Inputs!$L$11,N32+O32))</f>
        <v>320</v>
      </c>
      <c r="Q32" s="37" t="n">
        <f aca="false">MAX(N32+O32-P32,0)</f>
        <v>4398.26041401507</v>
      </c>
      <c r="R32" s="37" t="n">
        <f aca="false">U31</f>
        <v>13958.9387605368</v>
      </c>
      <c r="S32" s="37" t="n">
        <f aca="false">R32*Inputs!$K$12/12</f>
        <v>52.3460203520129</v>
      </c>
      <c r="T32" s="37" t="n">
        <f aca="false">IF(R32&lt;=0,0,MIN(Inputs!$L$12,R32+S32))</f>
        <v>210</v>
      </c>
      <c r="U32" s="37" t="n">
        <f aca="false">MAX(R32+S32-T32,0)</f>
        <v>13801.2847808888</v>
      </c>
      <c r="V32" s="37" t="n">
        <f aca="false">Y31</f>
        <v>0</v>
      </c>
      <c r="W32" s="37" t="n">
        <f aca="false">V32*Inputs!$K$13/12</f>
        <v>0</v>
      </c>
      <c r="X32" s="37" t="n">
        <f aca="false">IF(V32&lt;=0,0,MIN(Inputs!$L$13,V32+W32))</f>
        <v>0</v>
      </c>
      <c r="Y32" s="37" t="n">
        <f aca="false">MAX(V32+W32-X32,0)</f>
        <v>0</v>
      </c>
      <c r="Z32" s="37" t="n">
        <f aca="false">E32+I32+M32+Q32+U32+Y32</f>
        <v>23156.5552638306</v>
      </c>
      <c r="AA32" s="37" t="n">
        <f aca="false">C32+G32+K32+O32+S32+W32</f>
        <v>178.202404683788</v>
      </c>
    </row>
    <row r="33" customFormat="false" ht="15" hidden="false" customHeight="false" outlineLevel="0" collapsed="false">
      <c r="A33" s="36" t="n">
        <v>29</v>
      </c>
      <c r="B33" s="37" t="n">
        <f aca="false">E32</f>
        <v>700.16174834852</v>
      </c>
      <c r="C33" s="37" t="n">
        <f aca="false">B33*Inputs!$K$8/12</f>
        <v>15.7478046566055</v>
      </c>
      <c r="D33" s="37" t="n">
        <f aca="false">IF(B33&lt;=0,0,MIN(Inputs!$L$8,B33+C33))</f>
        <v>40</v>
      </c>
      <c r="E33" s="37" t="n">
        <f aca="false">MAX(B33+C33-D33,0)</f>
        <v>675.909553005126</v>
      </c>
      <c r="F33" s="37" t="n">
        <f aca="false">I32</f>
        <v>3757.67604806043</v>
      </c>
      <c r="G33" s="37" t="n">
        <f aca="false">F33*Inputs!$K$9/12</f>
        <v>75.1222069941414</v>
      </c>
      <c r="H33" s="37" t="n">
        <f aca="false">IF(F33&lt;=0,0,MIN(Inputs!$L$9,F33+G33))</f>
        <v>110</v>
      </c>
      <c r="I33" s="37" t="n">
        <f aca="false">MAX(F33+G33-H33,0)</f>
        <v>3722.79825505457</v>
      </c>
      <c r="J33" s="37" t="n">
        <f aca="false">M32</f>
        <v>499.172272517792</v>
      </c>
      <c r="K33" s="37" t="n">
        <f aca="false">J33*Inputs!$K$10/12</f>
        <v>5.82367651270758</v>
      </c>
      <c r="L33" s="37" t="n">
        <f aca="false">IF(J33&lt;=0,0,MIN(Inputs!$L$10,J33+K33))</f>
        <v>90</v>
      </c>
      <c r="M33" s="37" t="n">
        <f aca="false">MAX(J33+K33-L33,0)</f>
        <v>414.9959490305</v>
      </c>
      <c r="N33" s="37" t="n">
        <f aca="false">Q32</f>
        <v>4398.26041401507</v>
      </c>
      <c r="O33" s="37" t="n">
        <f aca="false">N33*Inputs!$K$11/12</f>
        <v>25.2899973805866</v>
      </c>
      <c r="P33" s="37" t="n">
        <f aca="false">IF(N33&lt;=0,0,MIN(Inputs!$L$11,N33+O33))</f>
        <v>320</v>
      </c>
      <c r="Q33" s="37" t="n">
        <f aca="false">MAX(N33+O33-P33,0)</f>
        <v>4103.55041139565</v>
      </c>
      <c r="R33" s="37" t="n">
        <f aca="false">U32</f>
        <v>13801.2847808888</v>
      </c>
      <c r="S33" s="37" t="n">
        <f aca="false">R33*Inputs!$K$12/12</f>
        <v>51.754817928333</v>
      </c>
      <c r="T33" s="37" t="n">
        <f aca="false">IF(R33&lt;=0,0,MIN(Inputs!$L$12,R33+S33))</f>
        <v>210</v>
      </c>
      <c r="U33" s="37" t="n">
        <f aca="false">MAX(R33+S33-T33,0)</f>
        <v>13643.0395988171</v>
      </c>
      <c r="V33" s="37" t="n">
        <f aca="false">Y32</f>
        <v>0</v>
      </c>
      <c r="W33" s="37" t="n">
        <f aca="false">V33*Inputs!$K$13/12</f>
        <v>0</v>
      </c>
      <c r="X33" s="37" t="n">
        <f aca="false">IF(V33&lt;=0,0,MIN(Inputs!$L$13,V33+W33))</f>
        <v>0</v>
      </c>
      <c r="Y33" s="37" t="n">
        <f aca="false">MAX(V33+W33-X33,0)</f>
        <v>0</v>
      </c>
      <c r="Z33" s="37" t="n">
        <f aca="false">E33+I33+M33+Q33+U33+Y33</f>
        <v>22560.293767303</v>
      </c>
      <c r="AA33" s="37" t="n">
        <f aca="false">C33+G33+K33+O33+S33+W33</f>
        <v>173.738503472374</v>
      </c>
    </row>
    <row r="34" customFormat="false" ht="15" hidden="false" customHeight="false" outlineLevel="0" collapsed="false">
      <c r="A34" s="36" t="n">
        <v>30</v>
      </c>
      <c r="B34" s="37" t="n">
        <f aca="false">E33</f>
        <v>675.909553005126</v>
      </c>
      <c r="C34" s="37" t="n">
        <f aca="false">B34*Inputs!$K$8/12</f>
        <v>15.202332363007</v>
      </c>
      <c r="D34" s="37" t="n">
        <f aca="false">IF(B34&lt;=0,0,MIN(Inputs!$L$8,B34+C34))</f>
        <v>40</v>
      </c>
      <c r="E34" s="37" t="n">
        <f aca="false">MAX(B34+C34-D34,0)</f>
        <v>651.111885368133</v>
      </c>
      <c r="F34" s="37" t="n">
        <f aca="false">I33</f>
        <v>3722.79825505457</v>
      </c>
      <c r="G34" s="37" t="n">
        <f aca="false">F34*Inputs!$K$9/12</f>
        <v>74.4249417822993</v>
      </c>
      <c r="H34" s="37" t="n">
        <f aca="false">IF(F34&lt;=0,0,MIN(Inputs!$L$9,F34+G34))</f>
        <v>110</v>
      </c>
      <c r="I34" s="37" t="n">
        <f aca="false">MAX(F34+G34-H34,0)</f>
        <v>3687.22319683687</v>
      </c>
      <c r="J34" s="37" t="n">
        <f aca="false">M33</f>
        <v>414.9959490305</v>
      </c>
      <c r="K34" s="37" t="n">
        <f aca="false">J34*Inputs!$K$10/12</f>
        <v>4.84161940535583</v>
      </c>
      <c r="L34" s="37" t="n">
        <f aca="false">IF(J34&lt;=0,0,MIN(Inputs!$L$10,J34+K34))</f>
        <v>90</v>
      </c>
      <c r="M34" s="37" t="n">
        <f aca="false">MAX(J34+K34-L34,0)</f>
        <v>329.837568435856</v>
      </c>
      <c r="N34" s="37" t="n">
        <f aca="false">Q33</f>
        <v>4103.55041139565</v>
      </c>
      <c r="O34" s="37" t="n">
        <f aca="false">N34*Inputs!$K$11/12</f>
        <v>23.595414865525</v>
      </c>
      <c r="P34" s="37" t="n">
        <f aca="false">IF(N34&lt;=0,0,MIN(Inputs!$L$11,N34+O34))</f>
        <v>320</v>
      </c>
      <c r="Q34" s="37" t="n">
        <f aca="false">MAX(N34+O34-P34,0)</f>
        <v>3807.14582626118</v>
      </c>
      <c r="R34" s="37" t="n">
        <f aca="false">U33</f>
        <v>13643.0395988171</v>
      </c>
      <c r="S34" s="37" t="n">
        <f aca="false">R34*Inputs!$K$12/12</f>
        <v>51.1613984955642</v>
      </c>
      <c r="T34" s="37" t="n">
        <f aca="false">IF(R34&lt;=0,0,MIN(Inputs!$L$12,R34+S34))</f>
        <v>210</v>
      </c>
      <c r="U34" s="37" t="n">
        <f aca="false">MAX(R34+S34-T34,0)</f>
        <v>13484.2009973127</v>
      </c>
      <c r="V34" s="37" t="n">
        <f aca="false">Y33</f>
        <v>0</v>
      </c>
      <c r="W34" s="37" t="n">
        <f aca="false">V34*Inputs!$K$13/12</f>
        <v>0</v>
      </c>
      <c r="X34" s="37" t="n">
        <f aca="false">IF(V34&lt;=0,0,MIN(Inputs!$L$13,V34+W34))</f>
        <v>0</v>
      </c>
      <c r="Y34" s="37" t="n">
        <f aca="false">MAX(V34+W34-X34,0)</f>
        <v>0</v>
      </c>
      <c r="Z34" s="37" t="n">
        <f aca="false">E34+I34+M34+Q34+U34+Y34</f>
        <v>21959.5194742147</v>
      </c>
      <c r="AA34" s="37" t="n">
        <f aca="false">C34+G34+K34+O34+S34+W34</f>
        <v>169.225706911751</v>
      </c>
    </row>
    <row r="35" customFormat="false" ht="15" hidden="false" customHeight="false" outlineLevel="0" collapsed="false">
      <c r="A35" s="36" t="n">
        <v>31</v>
      </c>
      <c r="B35" s="37" t="n">
        <f aca="false">E34</f>
        <v>651.111885368133</v>
      </c>
      <c r="C35" s="37" t="n">
        <f aca="false">B35*Inputs!$K$8/12</f>
        <v>14.6445914884049</v>
      </c>
      <c r="D35" s="37" t="n">
        <f aca="false">IF(B35&lt;=0,0,MIN(Inputs!$L$8,B35+C35))</f>
        <v>40</v>
      </c>
      <c r="E35" s="37" t="n">
        <f aca="false">MAX(B35+C35-D35,0)</f>
        <v>625.756476856538</v>
      </c>
      <c r="F35" s="37" t="n">
        <f aca="false">I34</f>
        <v>3687.22319683687</v>
      </c>
      <c r="G35" s="37" t="n">
        <f aca="false">F35*Inputs!$K$9/12</f>
        <v>73.7137370767638</v>
      </c>
      <c r="H35" s="37" t="n">
        <f aca="false">IF(F35&lt;=0,0,MIN(Inputs!$L$9,F35+G35))</f>
        <v>110</v>
      </c>
      <c r="I35" s="37" t="n">
        <f aca="false">MAX(F35+G35-H35,0)</f>
        <v>3650.93693391363</v>
      </c>
      <c r="J35" s="37" t="n">
        <f aca="false">M34</f>
        <v>329.837568435856</v>
      </c>
      <c r="K35" s="37" t="n">
        <f aca="false">J35*Inputs!$K$10/12</f>
        <v>3.84810496508498</v>
      </c>
      <c r="L35" s="37" t="n">
        <f aca="false">IF(J35&lt;=0,0,MIN(Inputs!$L$10,J35+K35))</f>
        <v>90</v>
      </c>
      <c r="M35" s="37" t="n">
        <f aca="false">MAX(J35+K35-L35,0)</f>
        <v>243.685673400941</v>
      </c>
      <c r="N35" s="37" t="n">
        <f aca="false">Q34</f>
        <v>3807.14582626118</v>
      </c>
      <c r="O35" s="37" t="n">
        <f aca="false">N35*Inputs!$K$11/12</f>
        <v>21.8910885010018</v>
      </c>
      <c r="P35" s="37" t="n">
        <f aca="false">IF(N35&lt;=0,0,MIN(Inputs!$L$11,N35+O35))</f>
        <v>320</v>
      </c>
      <c r="Q35" s="37" t="n">
        <f aca="false">MAX(N35+O35-P35,0)</f>
        <v>3509.03691476218</v>
      </c>
      <c r="R35" s="37" t="n">
        <f aca="false">U34</f>
        <v>13484.2009973127</v>
      </c>
      <c r="S35" s="37" t="n">
        <f aca="false">R35*Inputs!$K$12/12</f>
        <v>50.5657537399226</v>
      </c>
      <c r="T35" s="37" t="n">
        <f aca="false">IF(R35&lt;=0,0,MIN(Inputs!$L$12,R35+S35))</f>
        <v>210</v>
      </c>
      <c r="U35" s="37" t="n">
        <f aca="false">MAX(R35+S35-T35,0)</f>
        <v>13324.7667510526</v>
      </c>
      <c r="V35" s="37" t="n">
        <f aca="false">Y34</f>
        <v>0</v>
      </c>
      <c r="W35" s="37" t="n">
        <f aca="false">V35*Inputs!$K$13/12</f>
        <v>0</v>
      </c>
      <c r="X35" s="37" t="n">
        <f aca="false">IF(V35&lt;=0,0,MIN(Inputs!$L$13,V35+W35))</f>
        <v>0</v>
      </c>
      <c r="Y35" s="37" t="n">
        <f aca="false">MAX(V35+W35-X35,0)</f>
        <v>0</v>
      </c>
      <c r="Z35" s="37" t="n">
        <f aca="false">E35+I35+M35+Q35+U35+Y35</f>
        <v>21354.1827499859</v>
      </c>
      <c r="AA35" s="37" t="n">
        <f aca="false">C35+G35+K35+O35+S35+W35</f>
        <v>164.663275771178</v>
      </c>
    </row>
    <row r="36" customFormat="false" ht="15" hidden="false" customHeight="false" outlineLevel="0" collapsed="false">
      <c r="A36" s="36" t="n">
        <v>32</v>
      </c>
      <c r="B36" s="37" t="n">
        <f aca="false">E35</f>
        <v>625.756476856538</v>
      </c>
      <c r="C36" s="37" t="n">
        <f aca="false">B36*Inputs!$K$8/12</f>
        <v>14.074306091965</v>
      </c>
      <c r="D36" s="37" t="n">
        <f aca="false">IF(B36&lt;=0,0,MIN(Inputs!$L$8,B36+C36))</f>
        <v>40</v>
      </c>
      <c r="E36" s="37" t="n">
        <f aca="false">MAX(B36+C36-D36,0)</f>
        <v>599.830782948502</v>
      </c>
      <c r="F36" s="37" t="n">
        <f aca="false">I35</f>
        <v>3650.93693391363</v>
      </c>
      <c r="G36" s="37" t="n">
        <f aca="false">F36*Inputs!$K$9/12</f>
        <v>72.9883142038234</v>
      </c>
      <c r="H36" s="37" t="n">
        <f aca="false">IF(F36&lt;=0,0,MIN(Inputs!$L$9,F36+G36))</f>
        <v>110</v>
      </c>
      <c r="I36" s="37" t="n">
        <f aca="false">MAX(F36+G36-H36,0)</f>
        <v>3613.92524811746</v>
      </c>
      <c r="J36" s="37" t="n">
        <f aca="false">M35</f>
        <v>243.685673400941</v>
      </c>
      <c r="K36" s="37" t="n">
        <f aca="false">J36*Inputs!$K$10/12</f>
        <v>2.84299952301097</v>
      </c>
      <c r="L36" s="37" t="n">
        <f aca="false">IF(J36&lt;=0,0,MIN(Inputs!$L$10,J36+K36))</f>
        <v>90</v>
      </c>
      <c r="M36" s="37" t="n">
        <f aca="false">MAX(J36+K36-L36,0)</f>
        <v>156.528672923952</v>
      </c>
      <c r="N36" s="37" t="n">
        <f aca="false">Q35</f>
        <v>3509.03691476218</v>
      </c>
      <c r="O36" s="37" t="n">
        <f aca="false">N36*Inputs!$K$11/12</f>
        <v>20.1769622598825</v>
      </c>
      <c r="P36" s="37" t="n">
        <f aca="false">IF(N36&lt;=0,0,MIN(Inputs!$L$11,N36+O36))</f>
        <v>320</v>
      </c>
      <c r="Q36" s="37" t="n">
        <f aca="false">MAX(N36+O36-P36,0)</f>
        <v>3209.21387702206</v>
      </c>
      <c r="R36" s="37" t="n">
        <f aca="false">U35</f>
        <v>13324.7667510526</v>
      </c>
      <c r="S36" s="37" t="n">
        <f aca="false">R36*Inputs!$K$12/12</f>
        <v>49.9678753164473</v>
      </c>
      <c r="T36" s="37" t="n">
        <f aca="false">IF(R36&lt;=0,0,MIN(Inputs!$L$12,R36+S36))</f>
        <v>210</v>
      </c>
      <c r="U36" s="37" t="n">
        <f aca="false">MAX(R36+S36-T36,0)</f>
        <v>13164.7346263691</v>
      </c>
      <c r="V36" s="37" t="n">
        <f aca="false">Y35</f>
        <v>0</v>
      </c>
      <c r="W36" s="37" t="n">
        <f aca="false">V36*Inputs!$K$13/12</f>
        <v>0</v>
      </c>
      <c r="X36" s="37" t="n">
        <f aca="false">IF(V36&lt;=0,0,MIN(Inputs!$L$13,V36+W36))</f>
        <v>0</v>
      </c>
      <c r="Y36" s="37" t="n">
        <f aca="false">MAX(V36+W36-X36,0)</f>
        <v>0</v>
      </c>
      <c r="Z36" s="37" t="n">
        <f aca="false">E36+I36+M36+Q36+U36+Y36</f>
        <v>20744.233207381</v>
      </c>
      <c r="AA36" s="37" t="n">
        <f aca="false">C36+G36+K36+O36+S36+W36</f>
        <v>160.050457395129</v>
      </c>
    </row>
    <row r="37" customFormat="false" ht="15" hidden="false" customHeight="false" outlineLevel="0" collapsed="false">
      <c r="A37" s="36" t="n">
        <v>33</v>
      </c>
      <c r="B37" s="37" t="n">
        <f aca="false">E36</f>
        <v>599.830782948502</v>
      </c>
      <c r="C37" s="37" t="n">
        <f aca="false">B37*Inputs!$K$8/12</f>
        <v>13.4911940264834</v>
      </c>
      <c r="D37" s="37" t="n">
        <f aca="false">IF(B37&lt;=0,0,MIN(Inputs!$L$8,B37+C37))</f>
        <v>40</v>
      </c>
      <c r="E37" s="37" t="n">
        <f aca="false">MAX(B37+C37-D37,0)</f>
        <v>573.321976974986</v>
      </c>
      <c r="F37" s="37" t="n">
        <f aca="false">I36</f>
        <v>3613.92524811746</v>
      </c>
      <c r="G37" s="37" t="n">
        <f aca="false">F37*Inputs!$K$9/12</f>
        <v>72.2483889186149</v>
      </c>
      <c r="H37" s="37" t="n">
        <f aca="false">IF(F37&lt;=0,0,MIN(Inputs!$L$9,F37+G37))</f>
        <v>110</v>
      </c>
      <c r="I37" s="37" t="n">
        <f aca="false">MAX(F37+G37-H37,0)</f>
        <v>3576.17363703607</v>
      </c>
      <c r="J37" s="37" t="n">
        <f aca="false">M36</f>
        <v>156.528672923952</v>
      </c>
      <c r="K37" s="37" t="n">
        <f aca="false">J37*Inputs!$K$10/12</f>
        <v>1.82616785077944</v>
      </c>
      <c r="L37" s="37" t="n">
        <f aca="false">IF(J37&lt;=0,0,MIN(Inputs!$L$10,J37+K37))</f>
        <v>90</v>
      </c>
      <c r="M37" s="37" t="n">
        <f aca="false">MAX(J37+K37-L37,0)</f>
        <v>68.354840774731</v>
      </c>
      <c r="N37" s="37" t="n">
        <f aca="false">Q36</f>
        <v>3209.21387702206</v>
      </c>
      <c r="O37" s="37" t="n">
        <f aca="false">N37*Inputs!$K$11/12</f>
        <v>18.4529797928769</v>
      </c>
      <c r="P37" s="37" t="n">
        <f aca="false">IF(N37&lt;=0,0,MIN(Inputs!$L$11,N37+O37))</f>
        <v>320</v>
      </c>
      <c r="Q37" s="37" t="n">
        <f aca="false">MAX(N37+O37-P37,0)</f>
        <v>2907.66685681494</v>
      </c>
      <c r="R37" s="37" t="n">
        <f aca="false">U36</f>
        <v>13164.7346263691</v>
      </c>
      <c r="S37" s="37" t="n">
        <f aca="false">R37*Inputs!$K$12/12</f>
        <v>49.367754848884</v>
      </c>
      <c r="T37" s="37" t="n">
        <f aca="false">IF(R37&lt;=0,0,MIN(Inputs!$L$12,R37+S37))</f>
        <v>210</v>
      </c>
      <c r="U37" s="37" t="n">
        <f aca="false">MAX(R37+S37-T37,0)</f>
        <v>13004.1023812179</v>
      </c>
      <c r="V37" s="37" t="n">
        <f aca="false">Y36</f>
        <v>0</v>
      </c>
      <c r="W37" s="37" t="n">
        <f aca="false">V37*Inputs!$K$13/12</f>
        <v>0</v>
      </c>
      <c r="X37" s="37" t="n">
        <f aca="false">IF(V37&lt;=0,0,MIN(Inputs!$L$13,V37+W37))</f>
        <v>0</v>
      </c>
      <c r="Y37" s="37" t="n">
        <f aca="false">MAX(V37+W37-X37,0)</f>
        <v>0</v>
      </c>
      <c r="Z37" s="37" t="n">
        <f aca="false">E37+I37+M37+Q37+U37+Y37</f>
        <v>20129.6196928187</v>
      </c>
      <c r="AA37" s="37" t="n">
        <f aca="false">C37+G37+K37+O37+S37+W37</f>
        <v>155.386485437639</v>
      </c>
    </row>
    <row r="38" customFormat="false" ht="15" hidden="false" customHeight="false" outlineLevel="0" collapsed="false">
      <c r="A38" s="36" t="n">
        <v>34</v>
      </c>
      <c r="B38" s="37" t="n">
        <f aca="false">E37</f>
        <v>573.321976974986</v>
      </c>
      <c r="C38" s="37" t="n">
        <f aca="false">B38*Inputs!$K$8/12</f>
        <v>12.8949667987957</v>
      </c>
      <c r="D38" s="37" t="n">
        <f aca="false">IF(B38&lt;=0,0,MIN(Inputs!$L$8,B38+C38))</f>
        <v>40</v>
      </c>
      <c r="E38" s="37" t="n">
        <f aca="false">MAX(B38+C38-D38,0)</f>
        <v>546.216943773782</v>
      </c>
      <c r="F38" s="37" t="n">
        <f aca="false">I37</f>
        <v>3576.17363703607</v>
      </c>
      <c r="G38" s="37" t="n">
        <f aca="false">F38*Inputs!$K$9/12</f>
        <v>71.4936712937462</v>
      </c>
      <c r="H38" s="37" t="n">
        <f aca="false">IF(F38&lt;=0,0,MIN(Inputs!$L$9,F38+G38))</f>
        <v>110</v>
      </c>
      <c r="I38" s="37" t="n">
        <f aca="false">MAX(F38+G38-H38,0)</f>
        <v>3537.66730832982</v>
      </c>
      <c r="J38" s="37" t="n">
        <f aca="false">M37</f>
        <v>68.354840774731</v>
      </c>
      <c r="K38" s="37" t="n">
        <f aca="false">J38*Inputs!$K$10/12</f>
        <v>0.797473142371862</v>
      </c>
      <c r="L38" s="37" t="n">
        <f aca="false">IF(J38&lt;=0,0,MIN(Inputs!$L$10,J38+K38))</f>
        <v>69.1523139171028</v>
      </c>
      <c r="M38" s="37" t="n">
        <f aca="false">MAX(J38+K38-L38,0)</f>
        <v>0</v>
      </c>
      <c r="N38" s="37" t="n">
        <f aca="false">Q37</f>
        <v>2907.66685681494</v>
      </c>
      <c r="O38" s="37" t="n">
        <f aca="false">N38*Inputs!$K$11/12</f>
        <v>16.7190844266859</v>
      </c>
      <c r="P38" s="37" t="n">
        <f aca="false">IF(N38&lt;=0,0,MIN(Inputs!$L$11,N38+O38))</f>
        <v>320</v>
      </c>
      <c r="Q38" s="37" t="n">
        <f aca="false">MAX(N38+O38-P38,0)</f>
        <v>2604.38594124163</v>
      </c>
      <c r="R38" s="37" t="n">
        <f aca="false">U37</f>
        <v>13004.1023812179</v>
      </c>
      <c r="S38" s="37" t="n">
        <f aca="false">R38*Inputs!$K$12/12</f>
        <v>48.7653839295673</v>
      </c>
      <c r="T38" s="37" t="n">
        <f aca="false">IF(R38&lt;=0,0,MIN(Inputs!$L$12,R38+S38))</f>
        <v>210</v>
      </c>
      <c r="U38" s="37" t="n">
        <f aca="false">MAX(R38+S38-T38,0)</f>
        <v>12842.8677651475</v>
      </c>
      <c r="V38" s="37" t="n">
        <f aca="false">Y37</f>
        <v>0</v>
      </c>
      <c r="W38" s="37" t="n">
        <f aca="false">V38*Inputs!$K$13/12</f>
        <v>0</v>
      </c>
      <c r="X38" s="37" t="n">
        <f aca="false">IF(V38&lt;=0,0,MIN(Inputs!$L$13,V38+W38))</f>
        <v>0</v>
      </c>
      <c r="Y38" s="37" t="n">
        <f aca="false">MAX(V38+W38-X38,0)</f>
        <v>0</v>
      </c>
      <c r="Z38" s="37" t="n">
        <f aca="false">E38+I38+M38+Q38+U38+Y38</f>
        <v>19531.1379584927</v>
      </c>
      <c r="AA38" s="37" t="n">
        <f aca="false">C38+G38+K38+O38+S38+W38</f>
        <v>150.670579591167</v>
      </c>
    </row>
    <row r="39" customFormat="false" ht="15" hidden="false" customHeight="false" outlineLevel="0" collapsed="false">
      <c r="A39" s="36" t="n">
        <v>35</v>
      </c>
      <c r="B39" s="37" t="n">
        <f aca="false">E38</f>
        <v>546.216943773782</v>
      </c>
      <c r="C39" s="37" t="n">
        <f aca="false">B39*Inputs!$K$8/12</f>
        <v>12.2853294270453</v>
      </c>
      <c r="D39" s="37" t="n">
        <f aca="false">IF(B39&lt;=0,0,MIN(Inputs!$L$8,B39+C39))</f>
        <v>40</v>
      </c>
      <c r="E39" s="37" t="n">
        <f aca="false">MAX(B39+C39-D39,0)</f>
        <v>518.502273200827</v>
      </c>
      <c r="F39" s="37" t="n">
        <f aca="false">I38</f>
        <v>3537.66730832982</v>
      </c>
      <c r="G39" s="37" t="n">
        <f aca="false">F39*Inputs!$K$9/12</f>
        <v>70.7238656056936</v>
      </c>
      <c r="H39" s="37" t="n">
        <f aca="false">IF(F39&lt;=0,0,MIN(Inputs!$L$9,F39+G39))</f>
        <v>110</v>
      </c>
      <c r="I39" s="37" t="n">
        <f aca="false">MAX(F39+G39-H39,0)</f>
        <v>3498.39117393551</v>
      </c>
      <c r="J39" s="37" t="n">
        <f aca="false">M38</f>
        <v>0</v>
      </c>
      <c r="K39" s="37" t="n">
        <f aca="false">J39*Inputs!$K$10/12</f>
        <v>0</v>
      </c>
      <c r="L39" s="37" t="n">
        <f aca="false">IF(J39&lt;=0,0,MIN(Inputs!$L$10,J39+K39))</f>
        <v>0</v>
      </c>
      <c r="M39" s="37" t="n">
        <f aca="false">MAX(J39+K39-L39,0)</f>
        <v>0</v>
      </c>
      <c r="N39" s="37" t="n">
        <f aca="false">Q38</f>
        <v>2604.38594124163</v>
      </c>
      <c r="O39" s="37" t="n">
        <f aca="false">N39*Inputs!$K$11/12</f>
        <v>14.9752191621394</v>
      </c>
      <c r="P39" s="37" t="n">
        <f aca="false">IF(N39&lt;=0,0,MIN(Inputs!$L$11,N39+O39))</f>
        <v>320</v>
      </c>
      <c r="Q39" s="37" t="n">
        <f aca="false">MAX(N39+O39-P39,0)</f>
        <v>2299.36116040377</v>
      </c>
      <c r="R39" s="37" t="n">
        <f aca="false">U38</f>
        <v>12842.8677651475</v>
      </c>
      <c r="S39" s="37" t="n">
        <f aca="false">R39*Inputs!$K$12/12</f>
        <v>48.1607541193031</v>
      </c>
      <c r="T39" s="37" t="n">
        <f aca="false">IF(R39&lt;=0,0,MIN(Inputs!$L$12,R39+S39))</f>
        <v>210</v>
      </c>
      <c r="U39" s="37" t="n">
        <f aca="false">MAX(R39+S39-T39,0)</f>
        <v>12681.0285192668</v>
      </c>
      <c r="V39" s="37" t="n">
        <f aca="false">Y38</f>
        <v>0</v>
      </c>
      <c r="W39" s="37" t="n">
        <f aca="false">V39*Inputs!$K$13/12</f>
        <v>0</v>
      </c>
      <c r="X39" s="37" t="n">
        <f aca="false">IF(V39&lt;=0,0,MIN(Inputs!$L$13,V39+W39))</f>
        <v>0</v>
      </c>
      <c r="Y39" s="37" t="n">
        <f aca="false">MAX(V39+W39-X39,0)</f>
        <v>0</v>
      </c>
      <c r="Z39" s="37" t="n">
        <f aca="false">E39+I39+M39+Q39+U39+Y39</f>
        <v>18997.2831268069</v>
      </c>
      <c r="AA39" s="37" t="n">
        <f aca="false">C39+G39+K39+O39+S39+W39</f>
        <v>146.145168314181</v>
      </c>
    </row>
    <row r="40" customFormat="false" ht="15" hidden="false" customHeight="false" outlineLevel="0" collapsed="false">
      <c r="A40" s="36" t="n">
        <v>36</v>
      </c>
      <c r="B40" s="37" t="n">
        <f aca="false">E39</f>
        <v>518.502273200827</v>
      </c>
      <c r="C40" s="37" t="n">
        <f aca="false">B40*Inputs!$K$8/12</f>
        <v>11.6619802947419</v>
      </c>
      <c r="D40" s="37" t="n">
        <f aca="false">IF(B40&lt;=0,0,MIN(Inputs!$L$8,B40+C40))</f>
        <v>40</v>
      </c>
      <c r="E40" s="37" t="n">
        <f aca="false">MAX(B40+C40-D40,0)</f>
        <v>490.164253495569</v>
      </c>
      <c r="F40" s="37" t="n">
        <f aca="false">I39</f>
        <v>3498.39117393551</v>
      </c>
      <c r="G40" s="37" t="n">
        <f aca="false">F40*Inputs!$K$9/12</f>
        <v>69.9386702189275</v>
      </c>
      <c r="H40" s="37" t="n">
        <f aca="false">IF(F40&lt;=0,0,MIN(Inputs!$L$9,F40+G40))</f>
        <v>110</v>
      </c>
      <c r="I40" s="37" t="n">
        <f aca="false">MAX(F40+G40-H40,0)</f>
        <v>3458.32984415444</v>
      </c>
      <c r="J40" s="37" t="n">
        <f aca="false">M39</f>
        <v>0</v>
      </c>
      <c r="K40" s="37" t="n">
        <f aca="false">J40*Inputs!$K$10/12</f>
        <v>0</v>
      </c>
      <c r="L40" s="37" t="n">
        <f aca="false">IF(J40&lt;=0,0,MIN(Inputs!$L$10,J40+K40))</f>
        <v>0</v>
      </c>
      <c r="M40" s="37" t="n">
        <f aca="false">MAX(J40+K40-L40,0)</f>
        <v>0</v>
      </c>
      <c r="N40" s="37" t="n">
        <f aca="false">Q39</f>
        <v>2299.36116040377</v>
      </c>
      <c r="O40" s="37" t="n">
        <f aca="false">N40*Inputs!$K$11/12</f>
        <v>13.2213266723217</v>
      </c>
      <c r="P40" s="37" t="n">
        <f aca="false">IF(N40&lt;=0,0,MIN(Inputs!$L$11,N40+O40))</f>
        <v>320</v>
      </c>
      <c r="Q40" s="37" t="n">
        <f aca="false">MAX(N40+O40-P40,0)</f>
        <v>1992.58248707609</v>
      </c>
      <c r="R40" s="37" t="n">
        <f aca="false">U39</f>
        <v>12681.0285192668</v>
      </c>
      <c r="S40" s="37" t="n">
        <f aca="false">R40*Inputs!$K$12/12</f>
        <v>47.5538569472505</v>
      </c>
      <c r="T40" s="37" t="n">
        <f aca="false">IF(R40&lt;=0,0,MIN(Inputs!$L$12,R40+S40))</f>
        <v>210</v>
      </c>
      <c r="U40" s="37" t="n">
        <f aca="false">MAX(R40+S40-T40,0)</f>
        <v>12518.5823762141</v>
      </c>
      <c r="V40" s="37" t="n">
        <f aca="false">Y39</f>
        <v>0</v>
      </c>
      <c r="W40" s="37" t="n">
        <f aca="false">V40*Inputs!$K$13/12</f>
        <v>0</v>
      </c>
      <c r="X40" s="37" t="n">
        <f aca="false">IF(V40&lt;=0,0,MIN(Inputs!$L$13,V40+W40))</f>
        <v>0</v>
      </c>
      <c r="Y40" s="37" t="n">
        <f aca="false">MAX(V40+W40-X40,0)</f>
        <v>0</v>
      </c>
      <c r="Z40" s="37" t="n">
        <f aca="false">E40+I40+M40+Q40+U40+Y40</f>
        <v>18459.6589609402</v>
      </c>
      <c r="AA40" s="37" t="n">
        <f aca="false">C40+G40+K40+O40+S40+W40</f>
        <v>142.375834133242</v>
      </c>
    </row>
    <row r="41" customFormat="false" ht="15" hidden="false" customHeight="false" outlineLevel="0" collapsed="false">
      <c r="A41" s="36" t="n">
        <v>37</v>
      </c>
      <c r="B41" s="37" t="n">
        <f aca="false">E40</f>
        <v>490.164253495569</v>
      </c>
      <c r="C41" s="37" t="n">
        <f aca="false">B41*Inputs!$K$8/12</f>
        <v>11.0246110015378</v>
      </c>
      <c r="D41" s="37" t="n">
        <f aca="false">IF(B41&lt;=0,0,MIN(Inputs!$L$8,B41+C41))</f>
        <v>40</v>
      </c>
      <c r="E41" s="37" t="n">
        <f aca="false">MAX(B41+C41-D41,0)</f>
        <v>461.188864497107</v>
      </c>
      <c r="F41" s="37" t="n">
        <f aca="false">I40</f>
        <v>3458.32984415444</v>
      </c>
      <c r="G41" s="37" t="n">
        <f aca="false">F41*Inputs!$K$9/12</f>
        <v>69.1377774677209</v>
      </c>
      <c r="H41" s="37" t="n">
        <f aca="false">IF(F41&lt;=0,0,MIN(Inputs!$L$9,F41+G41))</f>
        <v>110</v>
      </c>
      <c r="I41" s="37" t="n">
        <f aca="false">MAX(F41+G41-H41,0)</f>
        <v>3417.46762162216</v>
      </c>
      <c r="J41" s="37" t="n">
        <f aca="false">M40</f>
        <v>0</v>
      </c>
      <c r="K41" s="37" t="n">
        <f aca="false">J41*Inputs!$K$10/12</f>
        <v>0</v>
      </c>
      <c r="L41" s="37" t="n">
        <f aca="false">IF(J41&lt;=0,0,MIN(Inputs!$L$10,J41+K41))</f>
        <v>0</v>
      </c>
      <c r="M41" s="37" t="n">
        <f aca="false">MAX(J41+K41-L41,0)</f>
        <v>0</v>
      </c>
      <c r="N41" s="37" t="n">
        <f aca="false">Q40</f>
        <v>1992.58248707609</v>
      </c>
      <c r="O41" s="37" t="n">
        <f aca="false">N41*Inputs!$K$11/12</f>
        <v>11.4573493006875</v>
      </c>
      <c r="P41" s="37" t="n">
        <f aca="false">IF(N41&lt;=0,0,MIN(Inputs!$L$11,N41+O41))</f>
        <v>320</v>
      </c>
      <c r="Q41" s="37" t="n">
        <f aca="false">MAX(N41+O41-P41,0)</f>
        <v>1684.03983637677</v>
      </c>
      <c r="R41" s="37" t="n">
        <f aca="false">U40</f>
        <v>12518.5823762141</v>
      </c>
      <c r="S41" s="37" t="n">
        <f aca="false">R41*Inputs!$K$12/12</f>
        <v>46.9446839108027</v>
      </c>
      <c r="T41" s="37" t="n">
        <f aca="false">IF(R41&lt;=0,0,MIN(Inputs!$L$12,R41+S41))</f>
        <v>210</v>
      </c>
      <c r="U41" s="37" t="n">
        <f aca="false">MAX(R41+S41-T41,0)</f>
        <v>12355.5270601249</v>
      </c>
      <c r="V41" s="37" t="n">
        <f aca="false">Y40</f>
        <v>0</v>
      </c>
      <c r="W41" s="37" t="n">
        <f aca="false">V41*Inputs!$K$13/12</f>
        <v>0</v>
      </c>
      <c r="X41" s="37" t="n">
        <f aca="false">IF(V41&lt;=0,0,MIN(Inputs!$L$13,V41+W41))</f>
        <v>0</v>
      </c>
      <c r="Y41" s="37" t="n">
        <f aca="false">MAX(V41+W41-X41,0)</f>
        <v>0</v>
      </c>
      <c r="Z41" s="37" t="n">
        <f aca="false">E41+I41+M41+Q41+U41+Y41</f>
        <v>17918.2233826209</v>
      </c>
      <c r="AA41" s="37" t="n">
        <f aca="false">C41+G41+K41+O41+S41+W41</f>
        <v>138.564421680749</v>
      </c>
    </row>
    <row r="42" customFormat="false" ht="15" hidden="false" customHeight="false" outlineLevel="0" collapsed="false">
      <c r="A42" s="36" t="n">
        <v>38</v>
      </c>
      <c r="B42" s="37" t="n">
        <f aca="false">E41</f>
        <v>461.188864497107</v>
      </c>
      <c r="C42" s="37" t="n">
        <f aca="false">B42*Inputs!$K$8/12</f>
        <v>10.3729062106474</v>
      </c>
      <c r="D42" s="37" t="n">
        <f aca="false">IF(B42&lt;=0,0,MIN(Inputs!$L$8,B42+C42))</f>
        <v>40</v>
      </c>
      <c r="E42" s="37" t="n">
        <f aca="false">MAX(B42+C42-D42,0)</f>
        <v>431.561770707754</v>
      </c>
      <c r="F42" s="37" t="n">
        <f aca="false">I41</f>
        <v>3417.46762162216</v>
      </c>
      <c r="G42" s="37" t="n">
        <f aca="false">F42*Inputs!$K$9/12</f>
        <v>68.3208735355964</v>
      </c>
      <c r="H42" s="37" t="n">
        <f aca="false">IF(F42&lt;=0,0,MIN(Inputs!$L$9,F42+G42))</f>
        <v>110</v>
      </c>
      <c r="I42" s="37" t="n">
        <f aca="false">MAX(F42+G42-H42,0)</f>
        <v>3375.78849515776</v>
      </c>
      <c r="J42" s="37" t="n">
        <f aca="false">M41</f>
        <v>0</v>
      </c>
      <c r="K42" s="37" t="n">
        <f aca="false">J42*Inputs!$K$10/12</f>
        <v>0</v>
      </c>
      <c r="L42" s="37" t="n">
        <f aca="false">IF(J42&lt;=0,0,MIN(Inputs!$L$10,J42+K42))</f>
        <v>0</v>
      </c>
      <c r="M42" s="37" t="n">
        <f aca="false">MAX(J42+K42-L42,0)</f>
        <v>0</v>
      </c>
      <c r="N42" s="37" t="n">
        <f aca="false">Q41</f>
        <v>1684.03983637677</v>
      </c>
      <c r="O42" s="37" t="n">
        <f aca="false">N42*Inputs!$K$11/12</f>
        <v>9.68322905916645</v>
      </c>
      <c r="P42" s="37" t="n">
        <f aca="false">IF(N42&lt;=0,0,MIN(Inputs!$L$11,N42+O42))</f>
        <v>320</v>
      </c>
      <c r="Q42" s="37" t="n">
        <f aca="false">MAX(N42+O42-P42,0)</f>
        <v>1373.72306543594</v>
      </c>
      <c r="R42" s="37" t="n">
        <f aca="false">U41</f>
        <v>12355.5270601249</v>
      </c>
      <c r="S42" s="37" t="n">
        <f aca="false">R42*Inputs!$K$12/12</f>
        <v>46.3332264754682</v>
      </c>
      <c r="T42" s="37" t="n">
        <f aca="false">IF(R42&lt;=0,0,MIN(Inputs!$L$12,R42+S42))</f>
        <v>210</v>
      </c>
      <c r="U42" s="37" t="n">
        <f aca="false">MAX(R42+S42-T42,0)</f>
        <v>12191.8602866003</v>
      </c>
      <c r="V42" s="37" t="n">
        <f aca="false">Y41</f>
        <v>0</v>
      </c>
      <c r="W42" s="37" t="n">
        <f aca="false">V42*Inputs!$K$13/12</f>
        <v>0</v>
      </c>
      <c r="X42" s="37" t="n">
        <f aca="false">IF(V42&lt;=0,0,MIN(Inputs!$L$13,V42+W42))</f>
        <v>0</v>
      </c>
      <c r="Y42" s="37" t="n">
        <f aca="false">MAX(V42+W42-X42,0)</f>
        <v>0</v>
      </c>
      <c r="Z42" s="37" t="n">
        <f aca="false">E42+I42+M42+Q42+U42+Y42</f>
        <v>17372.9336179018</v>
      </c>
      <c r="AA42" s="37" t="n">
        <f aca="false">C42+G42+K42+O42+S42+W42</f>
        <v>134.710235280878</v>
      </c>
    </row>
    <row r="43" customFormat="false" ht="15" hidden="false" customHeight="false" outlineLevel="0" collapsed="false">
      <c r="A43" s="36" t="n">
        <v>39</v>
      </c>
      <c r="B43" s="37" t="n">
        <f aca="false">E42</f>
        <v>431.561770707754</v>
      </c>
      <c r="C43" s="37" t="n">
        <f aca="false">B43*Inputs!$K$8/12</f>
        <v>9.70654349283524</v>
      </c>
      <c r="D43" s="37" t="n">
        <f aca="false">IF(B43&lt;=0,0,MIN(Inputs!$L$8,B43+C43))</f>
        <v>40</v>
      </c>
      <c r="E43" s="37" t="n">
        <f aca="false">MAX(B43+C43-D43,0)</f>
        <v>401.268314200589</v>
      </c>
      <c r="F43" s="37" t="n">
        <f aca="false">I42</f>
        <v>3375.78849515776</v>
      </c>
      <c r="G43" s="37" t="n">
        <f aca="false">F43*Inputs!$K$9/12</f>
        <v>67.4876383323622</v>
      </c>
      <c r="H43" s="37" t="n">
        <f aca="false">IF(F43&lt;=0,0,MIN(Inputs!$L$9,F43+G43))</f>
        <v>110</v>
      </c>
      <c r="I43" s="37" t="n">
        <f aca="false">MAX(F43+G43-H43,0)</f>
        <v>3333.27613349012</v>
      </c>
      <c r="J43" s="37" t="n">
        <f aca="false">M42</f>
        <v>0</v>
      </c>
      <c r="K43" s="37" t="n">
        <f aca="false">J43*Inputs!$K$10/12</f>
        <v>0</v>
      </c>
      <c r="L43" s="37" t="n">
        <f aca="false">IF(J43&lt;=0,0,MIN(Inputs!$L$10,J43+K43))</f>
        <v>0</v>
      </c>
      <c r="M43" s="37" t="n">
        <f aca="false">MAX(J43+K43-L43,0)</f>
        <v>0</v>
      </c>
      <c r="N43" s="37" t="n">
        <f aca="false">Q42</f>
        <v>1373.72306543594</v>
      </c>
      <c r="O43" s="37" t="n">
        <f aca="false">N43*Inputs!$K$11/12</f>
        <v>7.89890762625666</v>
      </c>
      <c r="P43" s="37" t="n">
        <f aca="false">IF(N43&lt;=0,0,MIN(Inputs!$L$11,N43+O43))</f>
        <v>320</v>
      </c>
      <c r="Q43" s="37" t="n">
        <f aca="false">MAX(N43+O43-P43,0)</f>
        <v>1061.6219730622</v>
      </c>
      <c r="R43" s="37" t="n">
        <f aca="false">U42</f>
        <v>12191.8602866003</v>
      </c>
      <c r="S43" s="37" t="n">
        <f aca="false">R43*Inputs!$K$12/12</f>
        <v>45.7194760747512</v>
      </c>
      <c r="T43" s="37" t="n">
        <f aca="false">IF(R43&lt;=0,0,MIN(Inputs!$L$12,R43+S43))</f>
        <v>210</v>
      </c>
      <c r="U43" s="37" t="n">
        <f aca="false">MAX(R43+S43-T43,0)</f>
        <v>12027.5797626751</v>
      </c>
      <c r="V43" s="37" t="n">
        <f aca="false">Y42</f>
        <v>0</v>
      </c>
      <c r="W43" s="37" t="n">
        <f aca="false">V43*Inputs!$K$13/12</f>
        <v>0</v>
      </c>
      <c r="X43" s="37" t="n">
        <f aca="false">IF(V43&lt;=0,0,MIN(Inputs!$L$13,V43+W43))</f>
        <v>0</v>
      </c>
      <c r="Y43" s="37" t="n">
        <f aca="false">MAX(V43+W43-X43,0)</f>
        <v>0</v>
      </c>
      <c r="Z43" s="37" t="n">
        <f aca="false">E43+I43+M43+Q43+U43+Y43</f>
        <v>16823.746183428</v>
      </c>
      <c r="AA43" s="37" t="n">
        <f aca="false">C43+G43+K43+O43+S43+W43</f>
        <v>130.812565526205</v>
      </c>
    </row>
    <row r="44" customFormat="false" ht="15" hidden="false" customHeight="false" outlineLevel="0" collapsed="false">
      <c r="A44" s="36" t="n">
        <v>40</v>
      </c>
      <c r="B44" s="37" t="n">
        <f aca="false">E43</f>
        <v>401.268314200589</v>
      </c>
      <c r="C44" s="37" t="n">
        <f aca="false">B44*Inputs!$K$8/12</f>
        <v>9.02519316689492</v>
      </c>
      <c r="D44" s="37" t="n">
        <f aca="false">IF(B44&lt;=0,0,MIN(Inputs!$L$8,B44+C44))</f>
        <v>40</v>
      </c>
      <c r="E44" s="37" t="n">
        <f aca="false">MAX(B44+C44-D44,0)</f>
        <v>370.293507367484</v>
      </c>
      <c r="F44" s="37" t="n">
        <f aca="false">I43</f>
        <v>3333.27613349012</v>
      </c>
      <c r="G44" s="37" t="n">
        <f aca="false">F44*Inputs!$K$9/12</f>
        <v>66.63774536869</v>
      </c>
      <c r="H44" s="37" t="n">
        <f aca="false">IF(F44&lt;=0,0,MIN(Inputs!$L$9,F44+G44))</f>
        <v>110</v>
      </c>
      <c r="I44" s="37" t="n">
        <f aca="false">MAX(F44+G44-H44,0)</f>
        <v>3289.91387885881</v>
      </c>
      <c r="J44" s="37" t="n">
        <f aca="false">M43</f>
        <v>0</v>
      </c>
      <c r="K44" s="37" t="n">
        <f aca="false">J44*Inputs!$K$10/12</f>
        <v>0</v>
      </c>
      <c r="L44" s="37" t="n">
        <f aca="false">IF(J44&lt;=0,0,MIN(Inputs!$L$10,J44+K44))</f>
        <v>0</v>
      </c>
      <c r="M44" s="37" t="n">
        <f aca="false">MAX(J44+K44-L44,0)</f>
        <v>0</v>
      </c>
      <c r="N44" s="37" t="n">
        <f aca="false">Q43</f>
        <v>1061.6219730622</v>
      </c>
      <c r="O44" s="37" t="n">
        <f aca="false">N44*Inputs!$K$11/12</f>
        <v>6.10432634510764</v>
      </c>
      <c r="P44" s="37" t="n">
        <f aca="false">IF(N44&lt;=0,0,MIN(Inputs!$L$11,N44+O44))</f>
        <v>320</v>
      </c>
      <c r="Q44" s="37" t="n">
        <f aca="false">MAX(N44+O44-P44,0)</f>
        <v>747.726299407305</v>
      </c>
      <c r="R44" s="37" t="n">
        <f aca="false">U43</f>
        <v>12027.5797626751</v>
      </c>
      <c r="S44" s="37" t="n">
        <f aca="false">R44*Inputs!$K$12/12</f>
        <v>45.1034241100315</v>
      </c>
      <c r="T44" s="37" t="n">
        <f aca="false">IF(R44&lt;=0,0,MIN(Inputs!$L$12,R44+S44))</f>
        <v>210</v>
      </c>
      <c r="U44" s="37" t="n">
        <f aca="false">MAX(R44+S44-T44,0)</f>
        <v>11862.6831867851</v>
      </c>
      <c r="V44" s="37" t="n">
        <f aca="false">Y43</f>
        <v>0</v>
      </c>
      <c r="W44" s="37" t="n">
        <f aca="false">V44*Inputs!$K$13/12</f>
        <v>0</v>
      </c>
      <c r="X44" s="37" t="n">
        <f aca="false">IF(V44&lt;=0,0,MIN(Inputs!$L$13,V44+W44))</f>
        <v>0</v>
      </c>
      <c r="Y44" s="37" t="n">
        <f aca="false">MAX(V44+W44-X44,0)</f>
        <v>0</v>
      </c>
      <c r="Z44" s="37" t="n">
        <f aca="false">E44+I44+M44+Q44+U44+Y44</f>
        <v>16270.6168724187</v>
      </c>
      <c r="AA44" s="37" t="n">
        <f aca="false">C44+G44+K44+O44+S44+W44</f>
        <v>126.870688990724</v>
      </c>
    </row>
    <row r="45" customFormat="false" ht="15" hidden="false" customHeight="false" outlineLevel="0" collapsed="false">
      <c r="A45" s="36" t="n">
        <v>41</v>
      </c>
      <c r="B45" s="37" t="n">
        <f aca="false">E44</f>
        <v>370.293507367484</v>
      </c>
      <c r="C45" s="37" t="n">
        <f aca="false">B45*Inputs!$K$8/12</f>
        <v>8.32851813654033</v>
      </c>
      <c r="D45" s="37" t="n">
        <f aca="false">IF(B45&lt;=0,0,MIN(Inputs!$L$8,B45+C45))</f>
        <v>40</v>
      </c>
      <c r="E45" s="37" t="n">
        <f aca="false">MAX(B45+C45-D45,0)</f>
        <v>338.622025504025</v>
      </c>
      <c r="F45" s="37" t="n">
        <f aca="false">I44</f>
        <v>3289.91387885881</v>
      </c>
      <c r="G45" s="37" t="n">
        <f aca="false">F45*Inputs!$K$9/12</f>
        <v>65.7708616281857</v>
      </c>
      <c r="H45" s="37" t="n">
        <f aca="false">IF(F45&lt;=0,0,MIN(Inputs!$L$9,F45+G45))</f>
        <v>110</v>
      </c>
      <c r="I45" s="37" t="n">
        <f aca="false">MAX(F45+G45-H45,0)</f>
        <v>3245.684740487</v>
      </c>
      <c r="J45" s="37" t="n">
        <f aca="false">M44</f>
        <v>0</v>
      </c>
      <c r="K45" s="37" t="n">
        <f aca="false">J45*Inputs!$K$10/12</f>
        <v>0</v>
      </c>
      <c r="L45" s="37" t="n">
        <f aca="false">IF(J45&lt;=0,0,MIN(Inputs!$L$10,J45+K45))</f>
        <v>0</v>
      </c>
      <c r="M45" s="37" t="n">
        <f aca="false">MAX(J45+K45-L45,0)</f>
        <v>0</v>
      </c>
      <c r="N45" s="37" t="n">
        <f aca="false">Q44</f>
        <v>747.726299407305</v>
      </c>
      <c r="O45" s="37" t="n">
        <f aca="false">N45*Inputs!$K$11/12</f>
        <v>4.29942622159201</v>
      </c>
      <c r="P45" s="37" t="n">
        <f aca="false">IF(N45&lt;=0,0,MIN(Inputs!$L$11,N45+O45))</f>
        <v>320</v>
      </c>
      <c r="Q45" s="37" t="n">
        <f aca="false">MAX(N45+O45-P45,0)</f>
        <v>432.025725628897</v>
      </c>
      <c r="R45" s="37" t="n">
        <f aca="false">U44</f>
        <v>11862.6831867851</v>
      </c>
      <c r="S45" s="37" t="n">
        <f aca="false">R45*Inputs!$K$12/12</f>
        <v>44.4850619504442</v>
      </c>
      <c r="T45" s="37" t="n">
        <f aca="false">IF(R45&lt;=0,0,MIN(Inputs!$L$12,R45+S45))</f>
        <v>210</v>
      </c>
      <c r="U45" s="37" t="n">
        <f aca="false">MAX(R45+S45-T45,0)</f>
        <v>11697.1682487356</v>
      </c>
      <c r="V45" s="37" t="n">
        <f aca="false">Y44</f>
        <v>0</v>
      </c>
      <c r="W45" s="37" t="n">
        <f aca="false">V45*Inputs!$K$13/12</f>
        <v>0</v>
      </c>
      <c r="X45" s="37" t="n">
        <f aca="false">IF(V45&lt;=0,0,MIN(Inputs!$L$13,V45+W45))</f>
        <v>0</v>
      </c>
      <c r="Y45" s="37" t="n">
        <f aca="false">MAX(V45+W45-X45,0)</f>
        <v>0</v>
      </c>
      <c r="Z45" s="37" t="n">
        <f aca="false">E45+I45+M45+Q45+U45+Y45</f>
        <v>15713.5007403555</v>
      </c>
      <c r="AA45" s="37" t="n">
        <f aca="false">C45+G45+K45+O45+S45+W45</f>
        <v>122.883867936762</v>
      </c>
    </row>
    <row r="46" customFormat="false" ht="15" hidden="false" customHeight="false" outlineLevel="0" collapsed="false">
      <c r="A46" s="36" t="n">
        <v>42</v>
      </c>
      <c r="B46" s="37" t="n">
        <f aca="false">E45</f>
        <v>338.622025504025</v>
      </c>
      <c r="C46" s="37" t="n">
        <f aca="false">B46*Inputs!$K$8/12</f>
        <v>7.61617372362802</v>
      </c>
      <c r="D46" s="37" t="n">
        <f aca="false">IF(B46&lt;=0,0,MIN(Inputs!$L$8,B46+C46))</f>
        <v>40</v>
      </c>
      <c r="E46" s="37" t="n">
        <f aca="false">MAX(B46+C46-D46,0)</f>
        <v>306.238199227653</v>
      </c>
      <c r="F46" s="37" t="n">
        <f aca="false">I45</f>
        <v>3245.684740487</v>
      </c>
      <c r="G46" s="37" t="n">
        <f aca="false">F46*Inputs!$K$9/12</f>
        <v>64.8866474369025</v>
      </c>
      <c r="H46" s="37" t="n">
        <f aca="false">IF(F46&lt;=0,0,MIN(Inputs!$L$9,F46+G46))</f>
        <v>110</v>
      </c>
      <c r="I46" s="37" t="n">
        <f aca="false">MAX(F46+G46-H46,0)</f>
        <v>3200.5713879239</v>
      </c>
      <c r="J46" s="37" t="n">
        <f aca="false">M45</f>
        <v>0</v>
      </c>
      <c r="K46" s="37" t="n">
        <f aca="false">J46*Inputs!$K$10/12</f>
        <v>0</v>
      </c>
      <c r="L46" s="37" t="n">
        <f aca="false">IF(J46&lt;=0,0,MIN(Inputs!$L$10,J46+K46))</f>
        <v>0</v>
      </c>
      <c r="M46" s="37" t="n">
        <f aca="false">MAX(J46+K46-L46,0)</f>
        <v>0</v>
      </c>
      <c r="N46" s="37" t="n">
        <f aca="false">Q45</f>
        <v>432.025725628897</v>
      </c>
      <c r="O46" s="37" t="n">
        <f aca="false">N46*Inputs!$K$11/12</f>
        <v>2.48414792236616</v>
      </c>
      <c r="P46" s="37" t="n">
        <f aca="false">IF(N46&lt;=0,0,MIN(Inputs!$L$11,N46+O46))</f>
        <v>320</v>
      </c>
      <c r="Q46" s="37" t="n">
        <f aca="false">MAX(N46+O46-P46,0)</f>
        <v>114.509873551263</v>
      </c>
      <c r="R46" s="37" t="n">
        <f aca="false">U45</f>
        <v>11697.1682487356</v>
      </c>
      <c r="S46" s="37" t="n">
        <f aca="false">R46*Inputs!$K$12/12</f>
        <v>43.8643809327583</v>
      </c>
      <c r="T46" s="37" t="n">
        <f aca="false">IF(R46&lt;=0,0,MIN(Inputs!$L$12,R46+S46))</f>
        <v>210</v>
      </c>
      <c r="U46" s="37" t="n">
        <f aca="false">MAX(R46+S46-T46,0)</f>
        <v>11531.0326296683</v>
      </c>
      <c r="V46" s="37" t="n">
        <f aca="false">Y45</f>
        <v>0</v>
      </c>
      <c r="W46" s="37" t="n">
        <f aca="false">V46*Inputs!$K$13/12</f>
        <v>0</v>
      </c>
      <c r="X46" s="37" t="n">
        <f aca="false">IF(V46&lt;=0,0,MIN(Inputs!$L$13,V46+W46))</f>
        <v>0</v>
      </c>
      <c r="Y46" s="37" t="n">
        <f aca="false">MAX(V46+W46-X46,0)</f>
        <v>0</v>
      </c>
      <c r="Z46" s="37" t="n">
        <f aca="false">E46+I46+M46+Q46+U46+Y46</f>
        <v>15152.3520903711</v>
      </c>
      <c r="AA46" s="37" t="n">
        <f aca="false">C46+G46+K46+O46+S46+W46</f>
        <v>118.851350015655</v>
      </c>
    </row>
    <row r="47" customFormat="false" ht="15" hidden="false" customHeight="false" outlineLevel="0" collapsed="false">
      <c r="A47" s="36" t="n">
        <v>43</v>
      </c>
      <c r="B47" s="37" t="n">
        <f aca="false">E46</f>
        <v>306.238199227653</v>
      </c>
      <c r="C47" s="37" t="n">
        <f aca="false">B47*Inputs!$K$8/12</f>
        <v>6.88780749762862</v>
      </c>
      <c r="D47" s="37" t="n">
        <f aca="false">IF(B47&lt;=0,0,MIN(Inputs!$L$8,B47+C47))</f>
        <v>40</v>
      </c>
      <c r="E47" s="37" t="n">
        <f aca="false">MAX(B47+C47-D47,0)</f>
        <v>273.126006725281</v>
      </c>
      <c r="F47" s="37" t="n">
        <f aca="false">I46</f>
        <v>3200.5713879239</v>
      </c>
      <c r="G47" s="37" t="n">
        <f aca="false">F47*Inputs!$K$9/12</f>
        <v>63.9847563302453</v>
      </c>
      <c r="H47" s="37" t="n">
        <f aca="false">IF(F47&lt;=0,0,MIN(Inputs!$L$9,F47+G47))</f>
        <v>110</v>
      </c>
      <c r="I47" s="37" t="n">
        <f aca="false">MAX(F47+G47-H47,0)</f>
        <v>3154.55614425414</v>
      </c>
      <c r="J47" s="37" t="n">
        <f aca="false">M46</f>
        <v>0</v>
      </c>
      <c r="K47" s="37" t="n">
        <f aca="false">J47*Inputs!$K$10/12</f>
        <v>0</v>
      </c>
      <c r="L47" s="37" t="n">
        <f aca="false">IF(J47&lt;=0,0,MIN(Inputs!$L$10,J47+K47))</f>
        <v>0</v>
      </c>
      <c r="M47" s="37" t="n">
        <f aca="false">MAX(J47+K47-L47,0)</f>
        <v>0</v>
      </c>
      <c r="N47" s="37" t="n">
        <f aca="false">Q46</f>
        <v>114.509873551263</v>
      </c>
      <c r="O47" s="37" t="n">
        <f aca="false">N47*Inputs!$K$11/12</f>
        <v>0.658431772919764</v>
      </c>
      <c r="P47" s="37" t="n">
        <f aca="false">IF(N47&lt;=0,0,MIN(Inputs!$L$11,N47+O47))</f>
        <v>115.168305324183</v>
      </c>
      <c r="Q47" s="37" t="n">
        <f aca="false">MAX(N47+O47-P47,0)</f>
        <v>0</v>
      </c>
      <c r="R47" s="37" t="n">
        <f aca="false">U46</f>
        <v>11531.0326296683</v>
      </c>
      <c r="S47" s="37" t="n">
        <f aca="false">R47*Inputs!$K$12/12</f>
        <v>43.2413723612562</v>
      </c>
      <c r="T47" s="37" t="n">
        <f aca="false">IF(R47&lt;=0,0,MIN(Inputs!$L$12,R47+S47))</f>
        <v>210</v>
      </c>
      <c r="U47" s="37" t="n">
        <f aca="false">MAX(R47+S47-T47,0)</f>
        <v>11364.2740020296</v>
      </c>
      <c r="V47" s="37" t="n">
        <f aca="false">Y46</f>
        <v>0</v>
      </c>
      <c r="W47" s="37" t="n">
        <f aca="false">V47*Inputs!$K$13/12</f>
        <v>0</v>
      </c>
      <c r="X47" s="37" t="n">
        <f aca="false">IF(V47&lt;=0,0,MIN(Inputs!$L$13,V47+W47))</f>
        <v>0</v>
      </c>
      <c r="Y47" s="37" t="n">
        <f aca="false">MAX(V47+W47-X47,0)</f>
        <v>0</v>
      </c>
      <c r="Z47" s="37" t="n">
        <f aca="false">E47+I47+M47+Q47+U47+Y47</f>
        <v>14791.956153009</v>
      </c>
      <c r="AA47" s="37" t="n">
        <f aca="false">C47+G47+K47+O47+S47+W47</f>
        <v>114.77236796205</v>
      </c>
    </row>
    <row r="48" customFormat="false" ht="15" hidden="false" customHeight="false" outlineLevel="0" collapsed="false">
      <c r="A48" s="36" t="n">
        <v>44</v>
      </c>
      <c r="B48" s="37" t="n">
        <f aca="false">E47</f>
        <v>273.126006725281</v>
      </c>
      <c r="C48" s="37" t="n">
        <f aca="false">B48*Inputs!$K$8/12</f>
        <v>6.14305910126278</v>
      </c>
      <c r="D48" s="37" t="n">
        <f aca="false">IF(B48&lt;=0,0,MIN(Inputs!$L$8,B48+C48))</f>
        <v>40</v>
      </c>
      <c r="E48" s="37" t="n">
        <f aca="false">MAX(B48+C48-D48,0)</f>
        <v>239.269065826544</v>
      </c>
      <c r="F48" s="37" t="n">
        <f aca="false">I47</f>
        <v>3154.55614425414</v>
      </c>
      <c r="G48" s="37" t="n">
        <f aca="false">F48*Inputs!$K$9/12</f>
        <v>63.0648349172141</v>
      </c>
      <c r="H48" s="37" t="n">
        <f aca="false">IF(F48&lt;=0,0,MIN(Inputs!$L$9,F48+G48))</f>
        <v>110</v>
      </c>
      <c r="I48" s="37" t="n">
        <f aca="false">MAX(F48+G48-H48,0)</f>
        <v>3107.62097917136</v>
      </c>
      <c r="J48" s="37" t="n">
        <f aca="false">M47</f>
        <v>0</v>
      </c>
      <c r="K48" s="37" t="n">
        <f aca="false">J48*Inputs!$K$10/12</f>
        <v>0</v>
      </c>
      <c r="L48" s="37" t="n">
        <f aca="false">IF(J48&lt;=0,0,MIN(Inputs!$L$10,J48+K48))</f>
        <v>0</v>
      </c>
      <c r="M48" s="37" t="n">
        <f aca="false">MAX(J48+K48-L48,0)</f>
        <v>0</v>
      </c>
      <c r="N48" s="37" t="n">
        <f aca="false">Q47</f>
        <v>0</v>
      </c>
      <c r="O48" s="37" t="n">
        <f aca="false">N48*Inputs!$K$11/12</f>
        <v>0</v>
      </c>
      <c r="P48" s="37" t="n">
        <f aca="false">IF(N48&lt;=0,0,MIN(Inputs!$L$11,N48+O48))</f>
        <v>0</v>
      </c>
      <c r="Q48" s="37" t="n">
        <f aca="false">MAX(N48+O48-P48,0)</f>
        <v>0</v>
      </c>
      <c r="R48" s="37" t="n">
        <f aca="false">U47</f>
        <v>11364.2740020296</v>
      </c>
      <c r="S48" s="37" t="n">
        <f aca="false">R48*Inputs!$K$12/12</f>
        <v>42.6160275076109</v>
      </c>
      <c r="T48" s="37" t="n">
        <f aca="false">IF(R48&lt;=0,0,MIN(Inputs!$L$12,R48+S48))</f>
        <v>210</v>
      </c>
      <c r="U48" s="37" t="n">
        <f aca="false">MAX(R48+S48-T48,0)</f>
        <v>11196.8900295372</v>
      </c>
      <c r="V48" s="37" t="n">
        <f aca="false">Y47</f>
        <v>0</v>
      </c>
      <c r="W48" s="37" t="n">
        <f aca="false">V48*Inputs!$K$13/12</f>
        <v>0</v>
      </c>
      <c r="X48" s="37" t="n">
        <f aca="false">IF(V48&lt;=0,0,MIN(Inputs!$L$13,V48+W48))</f>
        <v>0</v>
      </c>
      <c r="Y48" s="37" t="n">
        <f aca="false">MAX(V48+W48-X48,0)</f>
        <v>0</v>
      </c>
      <c r="Z48" s="37" t="n">
        <f aca="false">E48+I48+M48+Q48+U48+Y48</f>
        <v>14543.7800745351</v>
      </c>
      <c r="AA48" s="37" t="n">
        <f aca="false">C48+G48+K48+O48+S48+W48</f>
        <v>111.823921526088</v>
      </c>
    </row>
    <row r="49" customFormat="false" ht="15" hidden="false" customHeight="false" outlineLevel="0" collapsed="false">
      <c r="A49" s="36" t="n">
        <v>45</v>
      </c>
      <c r="B49" s="37" t="n">
        <f aca="false">E48</f>
        <v>239.269065826544</v>
      </c>
      <c r="C49" s="37" t="n">
        <f aca="false">B49*Inputs!$K$8/12</f>
        <v>5.38156007221535</v>
      </c>
      <c r="D49" s="37" t="n">
        <f aca="false">IF(B49&lt;=0,0,MIN(Inputs!$L$8,B49+C49))</f>
        <v>40</v>
      </c>
      <c r="E49" s="37" t="n">
        <f aca="false">MAX(B49+C49-D49,0)</f>
        <v>204.650625898759</v>
      </c>
      <c r="F49" s="37" t="n">
        <f aca="false">I48</f>
        <v>3107.62097917136</v>
      </c>
      <c r="G49" s="37" t="n">
        <f aca="false">F49*Inputs!$K$9/12</f>
        <v>62.1265227419341</v>
      </c>
      <c r="H49" s="37" t="n">
        <f aca="false">IF(F49&lt;=0,0,MIN(Inputs!$L$9,F49+G49))</f>
        <v>110</v>
      </c>
      <c r="I49" s="37" t="n">
        <f aca="false">MAX(F49+G49-H49,0)</f>
        <v>3059.74750191329</v>
      </c>
      <c r="J49" s="37" t="n">
        <f aca="false">M48</f>
        <v>0</v>
      </c>
      <c r="K49" s="37" t="n">
        <f aca="false">J49*Inputs!$K$10/12</f>
        <v>0</v>
      </c>
      <c r="L49" s="37" t="n">
        <f aca="false">IF(J49&lt;=0,0,MIN(Inputs!$L$10,J49+K49))</f>
        <v>0</v>
      </c>
      <c r="M49" s="37" t="n">
        <f aca="false">MAX(J49+K49-L49,0)</f>
        <v>0</v>
      </c>
      <c r="N49" s="37" t="n">
        <f aca="false">Q48</f>
        <v>0</v>
      </c>
      <c r="O49" s="37" t="n">
        <f aca="false">N49*Inputs!$K$11/12</f>
        <v>0</v>
      </c>
      <c r="P49" s="37" t="n">
        <f aca="false">IF(N49&lt;=0,0,MIN(Inputs!$L$11,N49+O49))</f>
        <v>0</v>
      </c>
      <c r="Q49" s="37" t="n">
        <f aca="false">MAX(N49+O49-P49,0)</f>
        <v>0</v>
      </c>
      <c r="R49" s="37" t="n">
        <f aca="false">U48</f>
        <v>11196.8900295372</v>
      </c>
      <c r="S49" s="37" t="n">
        <f aca="false">R49*Inputs!$K$12/12</f>
        <v>41.9883376107644</v>
      </c>
      <c r="T49" s="37" t="n">
        <f aca="false">IF(R49&lt;=0,0,MIN(Inputs!$L$12,R49+S49))</f>
        <v>210</v>
      </c>
      <c r="U49" s="37" t="n">
        <f aca="false">MAX(R49+S49-T49,0)</f>
        <v>11028.8783671479</v>
      </c>
      <c r="V49" s="37" t="n">
        <f aca="false">Y48</f>
        <v>0</v>
      </c>
      <c r="W49" s="37" t="n">
        <f aca="false">V49*Inputs!$K$13/12</f>
        <v>0</v>
      </c>
      <c r="X49" s="37" t="n">
        <f aca="false">IF(V49&lt;=0,0,MIN(Inputs!$L$13,V49+W49))</f>
        <v>0</v>
      </c>
      <c r="Y49" s="37" t="n">
        <f aca="false">MAX(V49+W49-X49,0)</f>
        <v>0</v>
      </c>
      <c r="Z49" s="37" t="n">
        <f aca="false">E49+I49+M49+Q49+U49+Y49</f>
        <v>14293.27649496</v>
      </c>
      <c r="AA49" s="37" t="n">
        <f aca="false">C49+G49+K49+O49+S49+W49</f>
        <v>109.496420424914</v>
      </c>
    </row>
    <row r="50" customFormat="false" ht="15" hidden="false" customHeight="false" outlineLevel="0" collapsed="false">
      <c r="A50" s="36" t="n">
        <v>46</v>
      </c>
      <c r="B50" s="37" t="n">
        <f aca="false">E49</f>
        <v>204.650625898759</v>
      </c>
      <c r="C50" s="37" t="n">
        <f aca="false">B50*Inputs!$K$8/12</f>
        <v>4.60293366083959</v>
      </c>
      <c r="D50" s="37" t="n">
        <f aca="false">IF(B50&lt;=0,0,MIN(Inputs!$L$8,B50+C50))</f>
        <v>40</v>
      </c>
      <c r="E50" s="37" t="n">
        <f aca="false">MAX(B50+C50-D50,0)</f>
        <v>169.253559559599</v>
      </c>
      <c r="F50" s="37" t="n">
        <f aca="false">I49</f>
        <v>3059.74750191329</v>
      </c>
      <c r="G50" s="37" t="n">
        <f aca="false">F50*Inputs!$K$9/12</f>
        <v>61.1694521424166</v>
      </c>
      <c r="H50" s="37" t="n">
        <f aca="false">IF(F50&lt;=0,0,MIN(Inputs!$L$9,F50+G50))</f>
        <v>110</v>
      </c>
      <c r="I50" s="37" t="n">
        <f aca="false">MAX(F50+G50-H50,0)</f>
        <v>3010.91695405571</v>
      </c>
      <c r="J50" s="37" t="n">
        <f aca="false">M49</f>
        <v>0</v>
      </c>
      <c r="K50" s="37" t="n">
        <f aca="false">J50*Inputs!$K$10/12</f>
        <v>0</v>
      </c>
      <c r="L50" s="37" t="n">
        <f aca="false">IF(J50&lt;=0,0,MIN(Inputs!$L$10,J50+K50))</f>
        <v>0</v>
      </c>
      <c r="M50" s="37" t="n">
        <f aca="false">MAX(J50+K50-L50,0)</f>
        <v>0</v>
      </c>
      <c r="N50" s="37" t="n">
        <f aca="false">Q49</f>
        <v>0</v>
      </c>
      <c r="O50" s="37" t="n">
        <f aca="false">N50*Inputs!$K$11/12</f>
        <v>0</v>
      </c>
      <c r="P50" s="37" t="n">
        <f aca="false">IF(N50&lt;=0,0,MIN(Inputs!$L$11,N50+O50))</f>
        <v>0</v>
      </c>
      <c r="Q50" s="37" t="n">
        <f aca="false">MAX(N50+O50-P50,0)</f>
        <v>0</v>
      </c>
      <c r="R50" s="37" t="n">
        <f aca="false">U49</f>
        <v>11028.8783671479</v>
      </c>
      <c r="S50" s="37" t="n">
        <f aca="false">R50*Inputs!$K$12/12</f>
        <v>41.3582938768048</v>
      </c>
      <c r="T50" s="37" t="n">
        <f aca="false">IF(R50&lt;=0,0,MIN(Inputs!$L$12,R50+S50))</f>
        <v>210</v>
      </c>
      <c r="U50" s="37" t="n">
        <f aca="false">MAX(R50+S50-T50,0)</f>
        <v>10860.2366610247</v>
      </c>
      <c r="V50" s="37" t="n">
        <f aca="false">Y49</f>
        <v>0</v>
      </c>
      <c r="W50" s="37" t="n">
        <f aca="false">V50*Inputs!$K$13/12</f>
        <v>0</v>
      </c>
      <c r="X50" s="37" t="n">
        <f aca="false">IF(V50&lt;=0,0,MIN(Inputs!$L$13,V50+W50))</f>
        <v>0</v>
      </c>
      <c r="Y50" s="37" t="n">
        <f aca="false">MAX(V50+W50-X50,0)</f>
        <v>0</v>
      </c>
      <c r="Z50" s="37" t="n">
        <f aca="false">E50+I50+M50+Q50+U50+Y50</f>
        <v>14040.4071746401</v>
      </c>
      <c r="AA50" s="37" t="n">
        <f aca="false">C50+G50+K50+O50+S50+W50</f>
        <v>107.130679680061</v>
      </c>
    </row>
    <row r="51" customFormat="false" ht="15" hidden="false" customHeight="false" outlineLevel="0" collapsed="false">
      <c r="A51" s="36" t="n">
        <v>47</v>
      </c>
      <c r="B51" s="37" t="n">
        <f aca="false">E50</f>
        <v>169.253559559599</v>
      </c>
      <c r="C51" s="37" t="n">
        <f aca="false">B51*Inputs!$K$8/12</f>
        <v>3.80679464376131</v>
      </c>
      <c r="D51" s="37" t="n">
        <f aca="false">IF(B51&lt;=0,0,MIN(Inputs!$L$8,B51+C51))</f>
        <v>40</v>
      </c>
      <c r="E51" s="37" t="n">
        <f aca="false">MAX(B51+C51-D51,0)</f>
        <v>133.06035420336</v>
      </c>
      <c r="F51" s="37" t="n">
        <f aca="false">I50</f>
        <v>3010.91695405571</v>
      </c>
      <c r="G51" s="37" t="n">
        <f aca="false">F51*Inputs!$K$9/12</f>
        <v>60.193248106497</v>
      </c>
      <c r="H51" s="37" t="n">
        <f aca="false">IF(F51&lt;=0,0,MIN(Inputs!$L$9,F51+G51))</f>
        <v>110</v>
      </c>
      <c r="I51" s="37" t="n">
        <f aca="false">MAX(F51+G51-H51,0)</f>
        <v>2961.1102021622</v>
      </c>
      <c r="J51" s="37" t="n">
        <f aca="false">M50</f>
        <v>0</v>
      </c>
      <c r="K51" s="37" t="n">
        <f aca="false">J51*Inputs!$K$10/12</f>
        <v>0</v>
      </c>
      <c r="L51" s="37" t="n">
        <f aca="false">IF(J51&lt;=0,0,MIN(Inputs!$L$10,J51+K51))</f>
        <v>0</v>
      </c>
      <c r="M51" s="37" t="n">
        <f aca="false">MAX(J51+K51-L51,0)</f>
        <v>0</v>
      </c>
      <c r="N51" s="37" t="n">
        <f aca="false">Q50</f>
        <v>0</v>
      </c>
      <c r="O51" s="37" t="n">
        <f aca="false">N51*Inputs!$K$11/12</f>
        <v>0</v>
      </c>
      <c r="P51" s="37" t="n">
        <f aca="false">IF(N51&lt;=0,0,MIN(Inputs!$L$11,N51+O51))</f>
        <v>0</v>
      </c>
      <c r="Q51" s="37" t="n">
        <f aca="false">MAX(N51+O51-P51,0)</f>
        <v>0</v>
      </c>
      <c r="R51" s="37" t="n">
        <f aca="false">U50</f>
        <v>10860.2366610247</v>
      </c>
      <c r="S51" s="37" t="n">
        <f aca="false">R51*Inputs!$K$12/12</f>
        <v>40.7258874788428</v>
      </c>
      <c r="T51" s="37" t="n">
        <f aca="false">IF(R51&lt;=0,0,MIN(Inputs!$L$12,R51+S51))</f>
        <v>210</v>
      </c>
      <c r="U51" s="37" t="n">
        <f aca="false">MAX(R51+S51-T51,0)</f>
        <v>10690.9625485036</v>
      </c>
      <c r="V51" s="37" t="n">
        <f aca="false">Y50</f>
        <v>0</v>
      </c>
      <c r="W51" s="37" t="n">
        <f aca="false">V51*Inputs!$K$13/12</f>
        <v>0</v>
      </c>
      <c r="X51" s="37" t="n">
        <f aca="false">IF(V51&lt;=0,0,MIN(Inputs!$L$13,V51+W51))</f>
        <v>0</v>
      </c>
      <c r="Y51" s="37" t="n">
        <f aca="false">MAX(V51+W51-X51,0)</f>
        <v>0</v>
      </c>
      <c r="Z51" s="37" t="n">
        <f aca="false">E51+I51+M51+Q51+U51+Y51</f>
        <v>13785.1331048692</v>
      </c>
      <c r="AA51" s="37" t="n">
        <f aca="false">C51+G51+K51+O51+S51+W51</f>
        <v>104.725930229101</v>
      </c>
    </row>
    <row r="52" customFormat="false" ht="15" hidden="false" customHeight="false" outlineLevel="0" collapsed="false">
      <c r="A52" s="36" t="n">
        <v>48</v>
      </c>
      <c r="B52" s="37" t="n">
        <f aca="false">E51</f>
        <v>133.06035420336</v>
      </c>
      <c r="C52" s="37" t="n">
        <f aca="false">B52*Inputs!$K$8/12</f>
        <v>2.99274913329058</v>
      </c>
      <c r="D52" s="37" t="n">
        <f aca="false">IF(B52&lt;=0,0,MIN(Inputs!$L$8,B52+C52))</f>
        <v>40</v>
      </c>
      <c r="E52" s="37" t="n">
        <f aca="false">MAX(B52+C52-D52,0)</f>
        <v>96.0531033366508</v>
      </c>
      <c r="F52" s="37" t="n">
        <f aca="false">I51</f>
        <v>2961.1102021622</v>
      </c>
      <c r="G52" s="37" t="n">
        <f aca="false">F52*Inputs!$K$9/12</f>
        <v>59.1975281248927</v>
      </c>
      <c r="H52" s="37" t="n">
        <f aca="false">IF(F52&lt;=0,0,MIN(Inputs!$L$9,F52+G52))</f>
        <v>110</v>
      </c>
      <c r="I52" s="37" t="n">
        <f aca="false">MAX(F52+G52-H52,0)</f>
        <v>2910.3077302871</v>
      </c>
      <c r="J52" s="37" t="n">
        <f aca="false">M51</f>
        <v>0</v>
      </c>
      <c r="K52" s="37" t="n">
        <f aca="false">J52*Inputs!$K$10/12</f>
        <v>0</v>
      </c>
      <c r="L52" s="37" t="n">
        <f aca="false">IF(J52&lt;=0,0,MIN(Inputs!$L$10,J52+K52))</f>
        <v>0</v>
      </c>
      <c r="M52" s="37" t="n">
        <f aca="false">MAX(J52+K52-L52,0)</f>
        <v>0</v>
      </c>
      <c r="N52" s="37" t="n">
        <f aca="false">Q51</f>
        <v>0</v>
      </c>
      <c r="O52" s="37" t="n">
        <f aca="false">N52*Inputs!$K$11/12</f>
        <v>0</v>
      </c>
      <c r="P52" s="37" t="n">
        <f aca="false">IF(N52&lt;=0,0,MIN(Inputs!$L$11,N52+O52))</f>
        <v>0</v>
      </c>
      <c r="Q52" s="37" t="n">
        <f aca="false">MAX(N52+O52-P52,0)</f>
        <v>0</v>
      </c>
      <c r="R52" s="37" t="n">
        <f aca="false">U51</f>
        <v>10690.9625485036</v>
      </c>
      <c r="S52" s="37" t="n">
        <f aca="false">R52*Inputs!$K$12/12</f>
        <v>40.0911095568885</v>
      </c>
      <c r="T52" s="37" t="n">
        <f aca="false">IF(R52&lt;=0,0,MIN(Inputs!$L$12,R52+S52))</f>
        <v>210</v>
      </c>
      <c r="U52" s="37" t="n">
        <f aca="false">MAX(R52+S52-T52,0)</f>
        <v>10521.0536580605</v>
      </c>
      <c r="V52" s="37" t="n">
        <f aca="false">Y51</f>
        <v>0</v>
      </c>
      <c r="W52" s="37" t="n">
        <f aca="false">V52*Inputs!$K$13/12</f>
        <v>0</v>
      </c>
      <c r="X52" s="37" t="n">
        <f aca="false">IF(V52&lt;=0,0,MIN(Inputs!$L$13,V52+W52))</f>
        <v>0</v>
      </c>
      <c r="Y52" s="37" t="n">
        <f aca="false">MAX(V52+W52-X52,0)</f>
        <v>0</v>
      </c>
      <c r="Z52" s="37" t="n">
        <f aca="false">E52+I52+M52+Q52+U52+Y52</f>
        <v>13527.4144916842</v>
      </c>
      <c r="AA52" s="37" t="n">
        <f aca="false">C52+G52+K52+O52+S52+W52</f>
        <v>102.281386815072</v>
      </c>
    </row>
    <row r="53" customFormat="false" ht="15" hidden="false" customHeight="false" outlineLevel="0" collapsed="false">
      <c r="A53" s="36" t="n">
        <v>49</v>
      </c>
      <c r="B53" s="37" t="n">
        <f aca="false">E52</f>
        <v>96.0531033366508</v>
      </c>
      <c r="C53" s="37" t="n">
        <f aca="false">B53*Inputs!$K$8/12</f>
        <v>2.16039438254684</v>
      </c>
      <c r="D53" s="37" t="n">
        <f aca="false">IF(B53&lt;=0,0,MIN(Inputs!$L$8,B53+C53))</f>
        <v>40</v>
      </c>
      <c r="E53" s="37" t="n">
        <f aca="false">MAX(B53+C53-D53,0)</f>
        <v>58.2134977191976</v>
      </c>
      <c r="F53" s="37" t="n">
        <f aca="false">I52</f>
        <v>2910.3077302871</v>
      </c>
      <c r="G53" s="37" t="n">
        <f aca="false">F53*Inputs!$K$9/12</f>
        <v>58.1819020413229</v>
      </c>
      <c r="H53" s="37" t="n">
        <f aca="false">IF(F53&lt;=0,0,MIN(Inputs!$L$9,F53+G53))</f>
        <v>110</v>
      </c>
      <c r="I53" s="37" t="n">
        <f aca="false">MAX(F53+G53-H53,0)</f>
        <v>2858.48963232842</v>
      </c>
      <c r="J53" s="37" t="n">
        <f aca="false">M52</f>
        <v>0</v>
      </c>
      <c r="K53" s="37" t="n">
        <f aca="false">J53*Inputs!$K$10/12</f>
        <v>0</v>
      </c>
      <c r="L53" s="37" t="n">
        <f aca="false">IF(J53&lt;=0,0,MIN(Inputs!$L$10,J53+K53))</f>
        <v>0</v>
      </c>
      <c r="M53" s="37" t="n">
        <f aca="false">MAX(J53+K53-L53,0)</f>
        <v>0</v>
      </c>
      <c r="N53" s="37" t="n">
        <f aca="false">Q52</f>
        <v>0</v>
      </c>
      <c r="O53" s="37" t="n">
        <f aca="false">N53*Inputs!$K$11/12</f>
        <v>0</v>
      </c>
      <c r="P53" s="37" t="n">
        <f aca="false">IF(N53&lt;=0,0,MIN(Inputs!$L$11,N53+O53))</f>
        <v>0</v>
      </c>
      <c r="Q53" s="37" t="n">
        <f aca="false">MAX(N53+O53-P53,0)</f>
        <v>0</v>
      </c>
      <c r="R53" s="37" t="n">
        <f aca="false">U52</f>
        <v>10521.0536580605</v>
      </c>
      <c r="S53" s="37" t="n">
        <f aca="false">R53*Inputs!$K$12/12</f>
        <v>39.4539512177268</v>
      </c>
      <c r="T53" s="37" t="n">
        <f aca="false">IF(R53&lt;=0,0,MIN(Inputs!$L$12,R53+S53))</f>
        <v>210</v>
      </c>
      <c r="U53" s="37" t="n">
        <f aca="false">MAX(R53+S53-T53,0)</f>
        <v>10350.5076092782</v>
      </c>
      <c r="V53" s="37" t="n">
        <f aca="false">Y52</f>
        <v>0</v>
      </c>
      <c r="W53" s="37" t="n">
        <f aca="false">V53*Inputs!$K$13/12</f>
        <v>0</v>
      </c>
      <c r="X53" s="37" t="n">
        <f aca="false">IF(V53&lt;=0,0,MIN(Inputs!$L$13,V53+W53))</f>
        <v>0</v>
      </c>
      <c r="Y53" s="37" t="n">
        <f aca="false">MAX(V53+W53-X53,0)</f>
        <v>0</v>
      </c>
      <c r="Z53" s="37" t="n">
        <f aca="false">E53+I53+M53+Q53+U53+Y53</f>
        <v>13267.2107393258</v>
      </c>
      <c r="AA53" s="37" t="n">
        <f aca="false">C53+G53+K53+O53+S53+W53</f>
        <v>99.7962476415965</v>
      </c>
    </row>
    <row r="54" customFormat="false" ht="15" hidden="false" customHeight="false" outlineLevel="0" collapsed="false">
      <c r="A54" s="36" t="n">
        <v>50</v>
      </c>
      <c r="B54" s="37" t="n">
        <f aca="false">E53</f>
        <v>58.2134977191976</v>
      </c>
      <c r="C54" s="37" t="n">
        <f aca="false">B54*Inputs!$K$8/12</f>
        <v>1.30931858620095</v>
      </c>
      <c r="D54" s="37" t="n">
        <f aca="false">IF(B54&lt;=0,0,MIN(Inputs!$L$8,B54+C54))</f>
        <v>40</v>
      </c>
      <c r="E54" s="37" t="n">
        <f aca="false">MAX(B54+C54-D54,0)</f>
        <v>19.5228163053986</v>
      </c>
      <c r="F54" s="37" t="n">
        <f aca="false">I53</f>
        <v>2858.48963232842</v>
      </c>
      <c r="G54" s="37" t="n">
        <f aca="false">F54*Inputs!$K$9/12</f>
        <v>57.1459718996323</v>
      </c>
      <c r="H54" s="37" t="n">
        <f aca="false">IF(F54&lt;=0,0,MIN(Inputs!$L$9,F54+G54))</f>
        <v>110</v>
      </c>
      <c r="I54" s="37" t="n">
        <f aca="false">MAX(F54+G54-H54,0)</f>
        <v>2805.63560422805</v>
      </c>
      <c r="J54" s="37" t="n">
        <f aca="false">M53</f>
        <v>0</v>
      </c>
      <c r="K54" s="37" t="n">
        <f aca="false">J54*Inputs!$K$10/12</f>
        <v>0</v>
      </c>
      <c r="L54" s="37" t="n">
        <f aca="false">IF(J54&lt;=0,0,MIN(Inputs!$L$10,J54+K54))</f>
        <v>0</v>
      </c>
      <c r="M54" s="37" t="n">
        <f aca="false">MAX(J54+K54-L54,0)</f>
        <v>0</v>
      </c>
      <c r="N54" s="37" t="n">
        <f aca="false">Q53</f>
        <v>0</v>
      </c>
      <c r="O54" s="37" t="n">
        <f aca="false">N54*Inputs!$K$11/12</f>
        <v>0</v>
      </c>
      <c r="P54" s="37" t="n">
        <f aca="false">IF(N54&lt;=0,0,MIN(Inputs!$L$11,N54+O54))</f>
        <v>0</v>
      </c>
      <c r="Q54" s="37" t="n">
        <f aca="false">MAX(N54+O54-P54,0)</f>
        <v>0</v>
      </c>
      <c r="R54" s="37" t="n">
        <f aca="false">U53</f>
        <v>10350.5076092782</v>
      </c>
      <c r="S54" s="37" t="n">
        <f aca="false">R54*Inputs!$K$12/12</f>
        <v>38.8144035347933</v>
      </c>
      <c r="T54" s="37" t="n">
        <f aca="false">IF(R54&lt;=0,0,MIN(Inputs!$L$12,R54+S54))</f>
        <v>210</v>
      </c>
      <c r="U54" s="37" t="n">
        <f aca="false">MAX(R54+S54-T54,0)</f>
        <v>10179.322012813</v>
      </c>
      <c r="V54" s="37" t="n">
        <f aca="false">Y53</f>
        <v>0</v>
      </c>
      <c r="W54" s="37" t="n">
        <f aca="false">V54*Inputs!$K$13/12</f>
        <v>0</v>
      </c>
      <c r="X54" s="37" t="n">
        <f aca="false">IF(V54&lt;=0,0,MIN(Inputs!$L$13,V54+W54))</f>
        <v>0</v>
      </c>
      <c r="Y54" s="37" t="n">
        <f aca="false">MAX(V54+W54-X54,0)</f>
        <v>0</v>
      </c>
      <c r="Z54" s="37" t="n">
        <f aca="false">E54+I54+M54+Q54+U54+Y54</f>
        <v>13004.4804333465</v>
      </c>
      <c r="AA54" s="37" t="n">
        <f aca="false">C54+G54+K54+O54+S54+W54</f>
        <v>97.2696940206266</v>
      </c>
    </row>
    <row r="55" customFormat="false" ht="15" hidden="false" customHeight="false" outlineLevel="0" collapsed="false">
      <c r="A55" s="36" t="n">
        <v>51</v>
      </c>
      <c r="B55" s="37" t="n">
        <f aca="false">E54</f>
        <v>19.5228163053986</v>
      </c>
      <c r="C55" s="37" t="n">
        <f aca="false">B55*Inputs!$K$8/12</f>
        <v>0.43910067673559</v>
      </c>
      <c r="D55" s="37" t="n">
        <f aca="false">IF(B55&lt;=0,0,MIN(Inputs!$L$8,B55+C55))</f>
        <v>19.9619169821342</v>
      </c>
      <c r="E55" s="37" t="n">
        <f aca="false">MAX(B55+C55-D55,0)</f>
        <v>0</v>
      </c>
      <c r="F55" s="37" t="n">
        <f aca="false">I54</f>
        <v>2805.63560422805</v>
      </c>
      <c r="G55" s="37" t="n">
        <f aca="false">F55*Inputs!$K$9/12</f>
        <v>56.0893317878592</v>
      </c>
      <c r="H55" s="37" t="n">
        <f aca="false">IF(F55&lt;=0,0,MIN(Inputs!$L$9,F55+G55))</f>
        <v>110</v>
      </c>
      <c r="I55" s="37" t="n">
        <f aca="false">MAX(F55+G55-H55,0)</f>
        <v>2751.72493601591</v>
      </c>
      <c r="J55" s="37" t="n">
        <f aca="false">M54</f>
        <v>0</v>
      </c>
      <c r="K55" s="37" t="n">
        <f aca="false">J55*Inputs!$K$10/12</f>
        <v>0</v>
      </c>
      <c r="L55" s="37" t="n">
        <f aca="false">IF(J55&lt;=0,0,MIN(Inputs!$L$10,J55+K55))</f>
        <v>0</v>
      </c>
      <c r="M55" s="37" t="n">
        <f aca="false">MAX(J55+K55-L55,0)</f>
        <v>0</v>
      </c>
      <c r="N55" s="37" t="n">
        <f aca="false">Q54</f>
        <v>0</v>
      </c>
      <c r="O55" s="37" t="n">
        <f aca="false">N55*Inputs!$K$11/12</f>
        <v>0</v>
      </c>
      <c r="P55" s="37" t="n">
        <f aca="false">IF(N55&lt;=0,0,MIN(Inputs!$L$11,N55+O55))</f>
        <v>0</v>
      </c>
      <c r="Q55" s="37" t="n">
        <f aca="false">MAX(N55+O55-P55,0)</f>
        <v>0</v>
      </c>
      <c r="R55" s="37" t="n">
        <f aca="false">U54</f>
        <v>10179.322012813</v>
      </c>
      <c r="S55" s="37" t="n">
        <f aca="false">R55*Inputs!$K$12/12</f>
        <v>38.1724575480488</v>
      </c>
      <c r="T55" s="37" t="n">
        <f aca="false">IF(R55&lt;=0,0,MIN(Inputs!$L$12,R55+S55))</f>
        <v>210</v>
      </c>
      <c r="U55" s="37" t="n">
        <f aca="false">MAX(R55+S55-T55,0)</f>
        <v>10007.494470361</v>
      </c>
      <c r="V55" s="37" t="n">
        <f aca="false">Y54</f>
        <v>0</v>
      </c>
      <c r="W55" s="37" t="n">
        <f aca="false">V55*Inputs!$K$13/12</f>
        <v>0</v>
      </c>
      <c r="X55" s="37" t="n">
        <f aca="false">IF(V55&lt;=0,0,MIN(Inputs!$L$13,V55+W55))</f>
        <v>0</v>
      </c>
      <c r="Y55" s="37" t="n">
        <f aca="false">MAX(V55+W55-X55,0)</f>
        <v>0</v>
      </c>
      <c r="Z55" s="37" t="n">
        <f aca="false">E55+I55+M55+Q55+U55+Y55</f>
        <v>12759.219406377</v>
      </c>
      <c r="AA55" s="37" t="n">
        <f aca="false">C55+G55+K55+O55+S55+W55</f>
        <v>94.7008900126435</v>
      </c>
    </row>
    <row r="56" customFormat="false" ht="15" hidden="false" customHeight="false" outlineLevel="0" collapsed="false">
      <c r="A56" s="36" t="n">
        <v>52</v>
      </c>
      <c r="B56" s="37" t="n">
        <f aca="false">E55</f>
        <v>0</v>
      </c>
      <c r="C56" s="37" t="n">
        <f aca="false">B56*Inputs!$K$8/12</f>
        <v>0</v>
      </c>
      <c r="D56" s="37" t="n">
        <f aca="false">IF(B56&lt;=0,0,MIN(Inputs!$L$8,B56+C56))</f>
        <v>0</v>
      </c>
      <c r="E56" s="37" t="n">
        <f aca="false">MAX(B56+C56-D56,0)</f>
        <v>0</v>
      </c>
      <c r="F56" s="37" t="n">
        <f aca="false">I55</f>
        <v>2751.72493601591</v>
      </c>
      <c r="G56" s="37" t="n">
        <f aca="false">F56*Inputs!$K$9/12</f>
        <v>55.0115676791848</v>
      </c>
      <c r="H56" s="37" t="n">
        <f aca="false">IF(F56&lt;=0,0,MIN(Inputs!$L$9,F56+G56))</f>
        <v>110</v>
      </c>
      <c r="I56" s="37" t="n">
        <f aca="false">MAX(F56+G56-H56,0)</f>
        <v>2696.7365036951</v>
      </c>
      <c r="J56" s="37" t="n">
        <f aca="false">M55</f>
        <v>0</v>
      </c>
      <c r="K56" s="37" t="n">
        <f aca="false">J56*Inputs!$K$10/12</f>
        <v>0</v>
      </c>
      <c r="L56" s="37" t="n">
        <f aca="false">IF(J56&lt;=0,0,MIN(Inputs!$L$10,J56+K56))</f>
        <v>0</v>
      </c>
      <c r="M56" s="37" t="n">
        <f aca="false">MAX(J56+K56-L56,0)</f>
        <v>0</v>
      </c>
      <c r="N56" s="37" t="n">
        <f aca="false">Q55</f>
        <v>0</v>
      </c>
      <c r="O56" s="37" t="n">
        <f aca="false">N56*Inputs!$K$11/12</f>
        <v>0</v>
      </c>
      <c r="P56" s="37" t="n">
        <f aca="false">IF(N56&lt;=0,0,MIN(Inputs!$L$11,N56+O56))</f>
        <v>0</v>
      </c>
      <c r="Q56" s="37" t="n">
        <f aca="false">MAX(N56+O56-P56,0)</f>
        <v>0</v>
      </c>
      <c r="R56" s="37" t="n">
        <f aca="false">U55</f>
        <v>10007.494470361</v>
      </c>
      <c r="S56" s="37" t="n">
        <f aca="false">R56*Inputs!$K$12/12</f>
        <v>37.5281042638539</v>
      </c>
      <c r="T56" s="37" t="n">
        <f aca="false">IF(R56&lt;=0,0,MIN(Inputs!$L$12,R56+S56))</f>
        <v>210</v>
      </c>
      <c r="U56" s="37" t="n">
        <f aca="false">MAX(R56+S56-T56,0)</f>
        <v>9835.0225746249</v>
      </c>
      <c r="V56" s="37" t="n">
        <f aca="false">Y55</f>
        <v>0</v>
      </c>
      <c r="W56" s="37" t="n">
        <f aca="false">V56*Inputs!$K$13/12</f>
        <v>0</v>
      </c>
      <c r="X56" s="37" t="n">
        <f aca="false">IF(V56&lt;=0,0,MIN(Inputs!$L$13,V56+W56))</f>
        <v>0</v>
      </c>
      <c r="Y56" s="37" t="n">
        <f aca="false">MAX(V56+W56-X56,0)</f>
        <v>0</v>
      </c>
      <c r="Z56" s="37" t="n">
        <f aca="false">E56+I56+M56+Q56+U56+Y56</f>
        <v>12531.75907832</v>
      </c>
      <c r="AA56" s="37" t="n">
        <f aca="false">C56+G56+K56+O56+S56+W56</f>
        <v>92.5396719430387</v>
      </c>
    </row>
    <row r="57" customFormat="false" ht="15" hidden="false" customHeight="false" outlineLevel="0" collapsed="false">
      <c r="A57" s="36" t="n">
        <v>53</v>
      </c>
      <c r="B57" s="37" t="n">
        <f aca="false">E56</f>
        <v>0</v>
      </c>
      <c r="C57" s="37" t="n">
        <f aca="false">B57*Inputs!$K$8/12</f>
        <v>0</v>
      </c>
      <c r="D57" s="37" t="n">
        <f aca="false">IF(B57&lt;=0,0,MIN(Inputs!$L$8,B57+C57))</f>
        <v>0</v>
      </c>
      <c r="E57" s="37" t="n">
        <f aca="false">MAX(B57+C57-D57,0)</f>
        <v>0</v>
      </c>
      <c r="F57" s="37" t="n">
        <f aca="false">I56</f>
        <v>2696.7365036951</v>
      </c>
      <c r="G57" s="37" t="n">
        <f aca="false">F57*Inputs!$K$9/12</f>
        <v>53.9122572697045</v>
      </c>
      <c r="H57" s="37" t="n">
        <f aca="false">IF(F57&lt;=0,0,MIN(Inputs!$L$9,F57+G57))</f>
        <v>110</v>
      </c>
      <c r="I57" s="37" t="n">
        <f aca="false">MAX(F57+G57-H57,0)</f>
        <v>2640.6487609648</v>
      </c>
      <c r="J57" s="37" t="n">
        <f aca="false">M56</f>
        <v>0</v>
      </c>
      <c r="K57" s="37" t="n">
        <f aca="false">J57*Inputs!$K$10/12</f>
        <v>0</v>
      </c>
      <c r="L57" s="37" t="n">
        <f aca="false">IF(J57&lt;=0,0,MIN(Inputs!$L$10,J57+K57))</f>
        <v>0</v>
      </c>
      <c r="M57" s="37" t="n">
        <f aca="false">MAX(J57+K57-L57,0)</f>
        <v>0</v>
      </c>
      <c r="N57" s="37" t="n">
        <f aca="false">Q56</f>
        <v>0</v>
      </c>
      <c r="O57" s="37" t="n">
        <f aca="false">N57*Inputs!$K$11/12</f>
        <v>0</v>
      </c>
      <c r="P57" s="37" t="n">
        <f aca="false">IF(N57&lt;=0,0,MIN(Inputs!$L$11,N57+O57))</f>
        <v>0</v>
      </c>
      <c r="Q57" s="37" t="n">
        <f aca="false">MAX(N57+O57-P57,0)</f>
        <v>0</v>
      </c>
      <c r="R57" s="37" t="n">
        <f aca="false">U56</f>
        <v>9835.0225746249</v>
      </c>
      <c r="S57" s="37" t="n">
        <f aca="false">R57*Inputs!$K$12/12</f>
        <v>36.8813346548434</v>
      </c>
      <c r="T57" s="37" t="n">
        <f aca="false">IF(R57&lt;=0,0,MIN(Inputs!$L$12,R57+S57))</f>
        <v>210</v>
      </c>
      <c r="U57" s="37" t="n">
        <f aca="false">MAX(R57+S57-T57,0)</f>
        <v>9661.90390927975</v>
      </c>
      <c r="V57" s="37" t="n">
        <f aca="false">Y56</f>
        <v>0</v>
      </c>
      <c r="W57" s="37" t="n">
        <f aca="false">V57*Inputs!$K$13/12</f>
        <v>0</v>
      </c>
      <c r="X57" s="37" t="n">
        <f aca="false">IF(V57&lt;=0,0,MIN(Inputs!$L$13,V57+W57))</f>
        <v>0</v>
      </c>
      <c r="Y57" s="37" t="n">
        <f aca="false">MAX(V57+W57-X57,0)</f>
        <v>0</v>
      </c>
      <c r="Z57" s="37" t="n">
        <f aca="false">E57+I57+M57+Q57+U57+Y57</f>
        <v>12302.5526702445</v>
      </c>
      <c r="AA57" s="37" t="n">
        <f aca="false">C57+G57+K57+O57+S57+W57</f>
        <v>90.7935919245479</v>
      </c>
    </row>
    <row r="58" customFormat="false" ht="15" hidden="false" customHeight="false" outlineLevel="0" collapsed="false">
      <c r="A58" s="36" t="n">
        <v>54</v>
      </c>
      <c r="B58" s="37" t="n">
        <f aca="false">E57</f>
        <v>0</v>
      </c>
      <c r="C58" s="37" t="n">
        <f aca="false">B58*Inputs!$K$8/12</f>
        <v>0</v>
      </c>
      <c r="D58" s="37" t="n">
        <f aca="false">IF(B58&lt;=0,0,MIN(Inputs!$L$8,B58+C58))</f>
        <v>0</v>
      </c>
      <c r="E58" s="37" t="n">
        <f aca="false">MAX(B58+C58-D58,0)</f>
        <v>0</v>
      </c>
      <c r="F58" s="37" t="n">
        <f aca="false">I57</f>
        <v>2640.6487609648</v>
      </c>
      <c r="G58" s="37" t="n">
        <f aca="false">F58*Inputs!$K$9/12</f>
        <v>52.7909698129547</v>
      </c>
      <c r="H58" s="37" t="n">
        <f aca="false">IF(F58&lt;=0,0,MIN(Inputs!$L$9,F58+G58))</f>
        <v>110</v>
      </c>
      <c r="I58" s="37" t="n">
        <f aca="false">MAX(F58+G58-H58,0)</f>
        <v>2583.43973077776</v>
      </c>
      <c r="J58" s="37" t="n">
        <f aca="false">M57</f>
        <v>0</v>
      </c>
      <c r="K58" s="37" t="n">
        <f aca="false">J58*Inputs!$K$10/12</f>
        <v>0</v>
      </c>
      <c r="L58" s="37" t="n">
        <f aca="false">IF(J58&lt;=0,0,MIN(Inputs!$L$10,J58+K58))</f>
        <v>0</v>
      </c>
      <c r="M58" s="37" t="n">
        <f aca="false">MAX(J58+K58-L58,0)</f>
        <v>0</v>
      </c>
      <c r="N58" s="37" t="n">
        <f aca="false">Q57</f>
        <v>0</v>
      </c>
      <c r="O58" s="37" t="n">
        <f aca="false">N58*Inputs!$K$11/12</f>
        <v>0</v>
      </c>
      <c r="P58" s="37" t="n">
        <f aca="false">IF(N58&lt;=0,0,MIN(Inputs!$L$11,N58+O58))</f>
        <v>0</v>
      </c>
      <c r="Q58" s="37" t="n">
        <f aca="false">MAX(N58+O58-P58,0)</f>
        <v>0</v>
      </c>
      <c r="R58" s="37" t="n">
        <f aca="false">U57</f>
        <v>9661.90390927975</v>
      </c>
      <c r="S58" s="37" t="n">
        <f aca="false">R58*Inputs!$K$12/12</f>
        <v>36.2321396597991</v>
      </c>
      <c r="T58" s="37" t="n">
        <f aca="false">IF(R58&lt;=0,0,MIN(Inputs!$L$12,R58+S58))</f>
        <v>210</v>
      </c>
      <c r="U58" s="37" t="n">
        <f aca="false">MAX(R58+S58-T58,0)</f>
        <v>9488.13604893955</v>
      </c>
      <c r="V58" s="37" t="n">
        <f aca="false">Y57</f>
        <v>0</v>
      </c>
      <c r="W58" s="37" t="n">
        <f aca="false">V58*Inputs!$K$13/12</f>
        <v>0</v>
      </c>
      <c r="X58" s="37" t="n">
        <f aca="false">IF(V58&lt;=0,0,MIN(Inputs!$L$13,V58+W58))</f>
        <v>0</v>
      </c>
      <c r="Y58" s="37" t="n">
        <f aca="false">MAX(V58+W58-X58,0)</f>
        <v>0</v>
      </c>
      <c r="Z58" s="37" t="n">
        <f aca="false">E58+I58+M58+Q58+U58+Y58</f>
        <v>12071.5757797173</v>
      </c>
      <c r="AA58" s="37" t="n">
        <f aca="false">C58+G58+K58+O58+S58+W58</f>
        <v>89.0231094727537</v>
      </c>
    </row>
    <row r="59" customFormat="false" ht="15" hidden="false" customHeight="false" outlineLevel="0" collapsed="false">
      <c r="A59" s="36" t="n">
        <v>55</v>
      </c>
      <c r="B59" s="37" t="n">
        <f aca="false">E58</f>
        <v>0</v>
      </c>
      <c r="C59" s="37" t="n">
        <f aca="false">B59*Inputs!$K$8/12</f>
        <v>0</v>
      </c>
      <c r="D59" s="37" t="n">
        <f aca="false">IF(B59&lt;=0,0,MIN(Inputs!$L$8,B59+C59))</f>
        <v>0</v>
      </c>
      <c r="E59" s="37" t="n">
        <f aca="false">MAX(B59+C59-D59,0)</f>
        <v>0</v>
      </c>
      <c r="F59" s="37" t="n">
        <f aca="false">I58</f>
        <v>2583.43973077776</v>
      </c>
      <c r="G59" s="37" t="n">
        <f aca="false">F59*Inputs!$K$9/12</f>
        <v>51.647265951132</v>
      </c>
      <c r="H59" s="37" t="n">
        <f aca="false">IF(F59&lt;=0,0,MIN(Inputs!$L$9,F59+G59))</f>
        <v>110</v>
      </c>
      <c r="I59" s="37" t="n">
        <f aca="false">MAX(F59+G59-H59,0)</f>
        <v>2525.08699672889</v>
      </c>
      <c r="J59" s="37" t="n">
        <f aca="false">M58</f>
        <v>0</v>
      </c>
      <c r="K59" s="37" t="n">
        <f aca="false">J59*Inputs!$K$10/12</f>
        <v>0</v>
      </c>
      <c r="L59" s="37" t="n">
        <f aca="false">IF(J59&lt;=0,0,MIN(Inputs!$L$10,J59+K59))</f>
        <v>0</v>
      </c>
      <c r="M59" s="37" t="n">
        <f aca="false">MAX(J59+K59-L59,0)</f>
        <v>0</v>
      </c>
      <c r="N59" s="37" t="n">
        <f aca="false">Q58</f>
        <v>0</v>
      </c>
      <c r="O59" s="37" t="n">
        <f aca="false">N59*Inputs!$K$11/12</f>
        <v>0</v>
      </c>
      <c r="P59" s="37" t="n">
        <f aca="false">IF(N59&lt;=0,0,MIN(Inputs!$L$11,N59+O59))</f>
        <v>0</v>
      </c>
      <c r="Q59" s="37" t="n">
        <f aca="false">MAX(N59+O59-P59,0)</f>
        <v>0</v>
      </c>
      <c r="R59" s="37" t="n">
        <f aca="false">U58</f>
        <v>9488.13604893955</v>
      </c>
      <c r="S59" s="37" t="n">
        <f aca="false">R59*Inputs!$K$12/12</f>
        <v>35.5805101835233</v>
      </c>
      <c r="T59" s="37" t="n">
        <f aca="false">IF(R59&lt;=0,0,MIN(Inputs!$L$12,R59+S59))</f>
        <v>210</v>
      </c>
      <c r="U59" s="37" t="n">
        <f aca="false">MAX(R59+S59-T59,0)</f>
        <v>9313.71655912307</v>
      </c>
      <c r="V59" s="37" t="n">
        <f aca="false">Y58</f>
        <v>0</v>
      </c>
      <c r="W59" s="37" t="n">
        <f aca="false">V59*Inputs!$K$13/12</f>
        <v>0</v>
      </c>
      <c r="X59" s="37" t="n">
        <f aca="false">IF(V59&lt;=0,0,MIN(Inputs!$L$13,V59+W59))</f>
        <v>0</v>
      </c>
      <c r="Y59" s="37" t="n">
        <f aca="false">MAX(V59+W59-X59,0)</f>
        <v>0</v>
      </c>
      <c r="Z59" s="37" t="n">
        <f aca="false">E59+I59+M59+Q59+U59+Y59</f>
        <v>11838.803555852</v>
      </c>
      <c r="AA59" s="37" t="n">
        <f aca="false">C59+G59+K59+O59+S59+W59</f>
        <v>87.2277761346553</v>
      </c>
    </row>
    <row r="60" customFormat="false" ht="15" hidden="false" customHeight="false" outlineLevel="0" collapsed="false">
      <c r="A60" s="36" t="n">
        <v>56</v>
      </c>
      <c r="B60" s="37" t="n">
        <f aca="false">E59</f>
        <v>0</v>
      </c>
      <c r="C60" s="37" t="n">
        <f aca="false">B60*Inputs!$K$8/12</f>
        <v>0</v>
      </c>
      <c r="D60" s="37" t="n">
        <f aca="false">IF(B60&lt;=0,0,MIN(Inputs!$L$8,B60+C60))</f>
        <v>0</v>
      </c>
      <c r="E60" s="37" t="n">
        <f aca="false">MAX(B60+C60-D60,0)</f>
        <v>0</v>
      </c>
      <c r="F60" s="37" t="n">
        <f aca="false">I59</f>
        <v>2525.08699672889</v>
      </c>
      <c r="G60" s="37" t="n">
        <f aca="false">F60*Inputs!$K$9/12</f>
        <v>50.4806975429383</v>
      </c>
      <c r="H60" s="37" t="n">
        <f aca="false">IF(F60&lt;=0,0,MIN(Inputs!$L$9,F60+G60))</f>
        <v>110</v>
      </c>
      <c r="I60" s="37" t="n">
        <f aca="false">MAX(F60+G60-H60,0)</f>
        <v>2465.56769427183</v>
      </c>
      <c r="J60" s="37" t="n">
        <f aca="false">M59</f>
        <v>0</v>
      </c>
      <c r="K60" s="37" t="n">
        <f aca="false">J60*Inputs!$K$10/12</f>
        <v>0</v>
      </c>
      <c r="L60" s="37" t="n">
        <f aca="false">IF(J60&lt;=0,0,MIN(Inputs!$L$10,J60+K60))</f>
        <v>0</v>
      </c>
      <c r="M60" s="37" t="n">
        <f aca="false">MAX(J60+K60-L60,0)</f>
        <v>0</v>
      </c>
      <c r="N60" s="37" t="n">
        <f aca="false">Q59</f>
        <v>0</v>
      </c>
      <c r="O60" s="37" t="n">
        <f aca="false">N60*Inputs!$K$11/12</f>
        <v>0</v>
      </c>
      <c r="P60" s="37" t="n">
        <f aca="false">IF(N60&lt;=0,0,MIN(Inputs!$L$11,N60+O60))</f>
        <v>0</v>
      </c>
      <c r="Q60" s="37" t="n">
        <f aca="false">MAX(N60+O60-P60,0)</f>
        <v>0</v>
      </c>
      <c r="R60" s="37" t="n">
        <f aca="false">U59</f>
        <v>9313.71655912307</v>
      </c>
      <c r="S60" s="37" t="n">
        <f aca="false">R60*Inputs!$K$12/12</f>
        <v>34.9264370967115</v>
      </c>
      <c r="T60" s="37" t="n">
        <f aca="false">IF(R60&lt;=0,0,MIN(Inputs!$L$12,R60+S60))</f>
        <v>210</v>
      </c>
      <c r="U60" s="37" t="n">
        <f aca="false">MAX(R60+S60-T60,0)</f>
        <v>9138.64299621978</v>
      </c>
      <c r="V60" s="37" t="n">
        <f aca="false">Y59</f>
        <v>0</v>
      </c>
      <c r="W60" s="37" t="n">
        <f aca="false">V60*Inputs!$K$13/12</f>
        <v>0</v>
      </c>
      <c r="X60" s="37" t="n">
        <f aca="false">IF(V60&lt;=0,0,MIN(Inputs!$L$13,V60+W60))</f>
        <v>0</v>
      </c>
      <c r="Y60" s="37" t="n">
        <f aca="false">MAX(V60+W60-X60,0)</f>
        <v>0</v>
      </c>
      <c r="Z60" s="37" t="n">
        <f aca="false">E60+I60+M60+Q60+U60+Y60</f>
        <v>11604.2106904916</v>
      </c>
      <c r="AA60" s="37" t="n">
        <f aca="false">C60+G60+K60+O60+S60+W60</f>
        <v>85.4071346396499</v>
      </c>
    </row>
    <row r="61" customFormat="false" ht="15" hidden="false" customHeight="false" outlineLevel="0" collapsed="false">
      <c r="A61" s="36" t="n">
        <v>57</v>
      </c>
      <c r="B61" s="37" t="n">
        <f aca="false">E60</f>
        <v>0</v>
      </c>
      <c r="C61" s="37" t="n">
        <f aca="false">B61*Inputs!$K$8/12</f>
        <v>0</v>
      </c>
      <c r="D61" s="37" t="n">
        <f aca="false">IF(B61&lt;=0,0,MIN(Inputs!$L$8,B61+C61))</f>
        <v>0</v>
      </c>
      <c r="E61" s="37" t="n">
        <f aca="false">MAX(B61+C61-D61,0)</f>
        <v>0</v>
      </c>
      <c r="F61" s="37" t="n">
        <f aca="false">I60</f>
        <v>2465.56769427183</v>
      </c>
      <c r="G61" s="37" t="n">
        <f aca="false">F61*Inputs!$K$9/12</f>
        <v>49.2908074879843</v>
      </c>
      <c r="H61" s="37" t="n">
        <f aca="false">IF(F61&lt;=0,0,MIN(Inputs!$L$9,F61+G61))</f>
        <v>110</v>
      </c>
      <c r="I61" s="37" t="n">
        <f aca="false">MAX(F61+G61-H61,0)</f>
        <v>2404.85850175981</v>
      </c>
      <c r="J61" s="37" t="n">
        <f aca="false">M60</f>
        <v>0</v>
      </c>
      <c r="K61" s="37" t="n">
        <f aca="false">J61*Inputs!$K$10/12</f>
        <v>0</v>
      </c>
      <c r="L61" s="37" t="n">
        <f aca="false">IF(J61&lt;=0,0,MIN(Inputs!$L$10,J61+K61))</f>
        <v>0</v>
      </c>
      <c r="M61" s="37" t="n">
        <f aca="false">MAX(J61+K61-L61,0)</f>
        <v>0</v>
      </c>
      <c r="N61" s="37" t="n">
        <f aca="false">Q60</f>
        <v>0</v>
      </c>
      <c r="O61" s="37" t="n">
        <f aca="false">N61*Inputs!$K$11/12</f>
        <v>0</v>
      </c>
      <c r="P61" s="37" t="n">
        <f aca="false">IF(N61&lt;=0,0,MIN(Inputs!$L$11,N61+O61))</f>
        <v>0</v>
      </c>
      <c r="Q61" s="37" t="n">
        <f aca="false">MAX(N61+O61-P61,0)</f>
        <v>0</v>
      </c>
      <c r="R61" s="37" t="n">
        <f aca="false">U60</f>
        <v>9138.64299621978</v>
      </c>
      <c r="S61" s="37" t="n">
        <f aca="false">R61*Inputs!$K$12/12</f>
        <v>34.2699112358242</v>
      </c>
      <c r="T61" s="37" t="n">
        <f aca="false">IF(R61&lt;=0,0,MIN(Inputs!$L$12,R61+S61))</f>
        <v>210</v>
      </c>
      <c r="U61" s="37" t="n">
        <f aca="false">MAX(R61+S61-T61,0)</f>
        <v>8962.91290745561</v>
      </c>
      <c r="V61" s="37" t="n">
        <f aca="false">Y60</f>
        <v>0</v>
      </c>
      <c r="W61" s="37" t="n">
        <f aca="false">V61*Inputs!$K$13/12</f>
        <v>0</v>
      </c>
      <c r="X61" s="37" t="n">
        <f aca="false">IF(V61&lt;=0,0,MIN(Inputs!$L$13,V61+W61))</f>
        <v>0</v>
      </c>
      <c r="Y61" s="37" t="n">
        <f aca="false">MAX(V61+W61-X61,0)</f>
        <v>0</v>
      </c>
      <c r="Z61" s="37" t="n">
        <f aca="false">E61+I61+M61+Q61+U61+Y61</f>
        <v>11367.7714092154</v>
      </c>
      <c r="AA61" s="37" t="n">
        <f aca="false">C61+G61+K61+O61+S61+W61</f>
        <v>83.5607187238084</v>
      </c>
    </row>
    <row r="62" customFormat="false" ht="15" hidden="false" customHeight="false" outlineLevel="0" collapsed="false">
      <c r="A62" s="36" t="n">
        <v>58</v>
      </c>
      <c r="B62" s="37" t="n">
        <f aca="false">E61</f>
        <v>0</v>
      </c>
      <c r="C62" s="37" t="n">
        <f aca="false">B62*Inputs!$K$8/12</f>
        <v>0</v>
      </c>
      <c r="D62" s="37" t="n">
        <f aca="false">IF(B62&lt;=0,0,MIN(Inputs!$L$8,B62+C62))</f>
        <v>0</v>
      </c>
      <c r="E62" s="37" t="n">
        <f aca="false">MAX(B62+C62-D62,0)</f>
        <v>0</v>
      </c>
      <c r="F62" s="37" t="n">
        <f aca="false">I61</f>
        <v>2404.85850175981</v>
      </c>
      <c r="G62" s="37" t="n">
        <f aca="false">F62*Inputs!$K$9/12</f>
        <v>48.0771295476815</v>
      </c>
      <c r="H62" s="37" t="n">
        <f aca="false">IF(F62&lt;=0,0,MIN(Inputs!$L$9,F62+G62))</f>
        <v>110</v>
      </c>
      <c r="I62" s="37" t="n">
        <f aca="false">MAX(F62+G62-H62,0)</f>
        <v>2342.93563130749</v>
      </c>
      <c r="J62" s="37" t="n">
        <f aca="false">M61</f>
        <v>0</v>
      </c>
      <c r="K62" s="37" t="n">
        <f aca="false">J62*Inputs!$K$10/12</f>
        <v>0</v>
      </c>
      <c r="L62" s="37" t="n">
        <f aca="false">IF(J62&lt;=0,0,MIN(Inputs!$L$10,J62+K62))</f>
        <v>0</v>
      </c>
      <c r="M62" s="37" t="n">
        <f aca="false">MAX(J62+K62-L62,0)</f>
        <v>0</v>
      </c>
      <c r="N62" s="37" t="n">
        <f aca="false">Q61</f>
        <v>0</v>
      </c>
      <c r="O62" s="37" t="n">
        <f aca="false">N62*Inputs!$K$11/12</f>
        <v>0</v>
      </c>
      <c r="P62" s="37" t="n">
        <f aca="false">IF(N62&lt;=0,0,MIN(Inputs!$L$11,N62+O62))</f>
        <v>0</v>
      </c>
      <c r="Q62" s="37" t="n">
        <f aca="false">MAX(N62+O62-P62,0)</f>
        <v>0</v>
      </c>
      <c r="R62" s="37" t="n">
        <f aca="false">U61</f>
        <v>8962.91290745561</v>
      </c>
      <c r="S62" s="37" t="n">
        <f aca="false">R62*Inputs!$K$12/12</f>
        <v>33.6109234029585</v>
      </c>
      <c r="T62" s="37" t="n">
        <f aca="false">IF(R62&lt;=0,0,MIN(Inputs!$L$12,R62+S62))</f>
        <v>210</v>
      </c>
      <c r="U62" s="37" t="n">
        <f aca="false">MAX(R62+S62-T62,0)</f>
        <v>8786.52383085857</v>
      </c>
      <c r="V62" s="37" t="n">
        <f aca="false">Y61</f>
        <v>0</v>
      </c>
      <c r="W62" s="37" t="n">
        <f aca="false">V62*Inputs!$K$13/12</f>
        <v>0</v>
      </c>
      <c r="X62" s="37" t="n">
        <f aca="false">IF(V62&lt;=0,0,MIN(Inputs!$L$13,V62+W62))</f>
        <v>0</v>
      </c>
      <c r="Y62" s="37" t="n">
        <f aca="false">MAX(V62+W62-X62,0)</f>
        <v>0</v>
      </c>
      <c r="Z62" s="37" t="n">
        <f aca="false">E62+I62+M62+Q62+U62+Y62</f>
        <v>11129.4594621661</v>
      </c>
      <c r="AA62" s="37" t="n">
        <f aca="false">C62+G62+K62+O62+S62+W62</f>
        <v>81.6880529506401</v>
      </c>
    </row>
    <row r="63" customFormat="false" ht="15" hidden="false" customHeight="false" outlineLevel="0" collapsed="false">
      <c r="A63" s="36" t="n">
        <v>59</v>
      </c>
      <c r="B63" s="37" t="n">
        <f aca="false">E62</f>
        <v>0</v>
      </c>
      <c r="C63" s="37" t="n">
        <f aca="false">B63*Inputs!$K$8/12</f>
        <v>0</v>
      </c>
      <c r="D63" s="37" t="n">
        <f aca="false">IF(B63&lt;=0,0,MIN(Inputs!$L$8,B63+C63))</f>
        <v>0</v>
      </c>
      <c r="E63" s="37" t="n">
        <f aca="false">MAX(B63+C63-D63,0)</f>
        <v>0</v>
      </c>
      <c r="F63" s="37" t="n">
        <f aca="false">I62</f>
        <v>2342.93563130749</v>
      </c>
      <c r="G63" s="37" t="n">
        <f aca="false">F63*Inputs!$K$9/12</f>
        <v>46.8391881625556</v>
      </c>
      <c r="H63" s="37" t="n">
        <f aca="false">IF(F63&lt;=0,0,MIN(Inputs!$L$9,F63+G63))</f>
        <v>110</v>
      </c>
      <c r="I63" s="37" t="n">
        <f aca="false">MAX(F63+G63-H63,0)</f>
        <v>2279.77481947005</v>
      </c>
      <c r="J63" s="37" t="n">
        <f aca="false">M62</f>
        <v>0</v>
      </c>
      <c r="K63" s="37" t="n">
        <f aca="false">J63*Inputs!$K$10/12</f>
        <v>0</v>
      </c>
      <c r="L63" s="37" t="n">
        <f aca="false">IF(J63&lt;=0,0,MIN(Inputs!$L$10,J63+K63))</f>
        <v>0</v>
      </c>
      <c r="M63" s="37" t="n">
        <f aca="false">MAX(J63+K63-L63,0)</f>
        <v>0</v>
      </c>
      <c r="N63" s="37" t="n">
        <f aca="false">Q62</f>
        <v>0</v>
      </c>
      <c r="O63" s="37" t="n">
        <f aca="false">N63*Inputs!$K$11/12</f>
        <v>0</v>
      </c>
      <c r="P63" s="37" t="n">
        <f aca="false">IF(N63&lt;=0,0,MIN(Inputs!$L$11,N63+O63))</f>
        <v>0</v>
      </c>
      <c r="Q63" s="37" t="n">
        <f aca="false">MAX(N63+O63-P63,0)</f>
        <v>0</v>
      </c>
      <c r="R63" s="37" t="n">
        <f aca="false">U62</f>
        <v>8786.52383085857</v>
      </c>
      <c r="S63" s="37" t="n">
        <f aca="false">R63*Inputs!$K$12/12</f>
        <v>32.9494643657196</v>
      </c>
      <c r="T63" s="37" t="n">
        <f aca="false">IF(R63&lt;=0,0,MIN(Inputs!$L$12,R63+S63))</f>
        <v>210</v>
      </c>
      <c r="U63" s="37" t="n">
        <f aca="false">MAX(R63+S63-T63,0)</f>
        <v>8609.47329522429</v>
      </c>
      <c r="V63" s="37" t="n">
        <f aca="false">Y62</f>
        <v>0</v>
      </c>
      <c r="W63" s="37" t="n">
        <f aca="false">V63*Inputs!$K$13/12</f>
        <v>0</v>
      </c>
      <c r="X63" s="37" t="n">
        <f aca="false">IF(V63&lt;=0,0,MIN(Inputs!$L$13,V63+W63))</f>
        <v>0</v>
      </c>
      <c r="Y63" s="37" t="n">
        <f aca="false">MAX(V63+W63-X63,0)</f>
        <v>0</v>
      </c>
      <c r="Z63" s="37" t="n">
        <f aca="false">E63+I63+M63+Q63+U63+Y63</f>
        <v>10889.2481146943</v>
      </c>
      <c r="AA63" s="37" t="n">
        <f aca="false">C63+G63+K63+O63+S63+W63</f>
        <v>79.7886525282752</v>
      </c>
    </row>
    <row r="64" customFormat="false" ht="15" hidden="false" customHeight="false" outlineLevel="0" collapsed="false">
      <c r="A64" s="36" t="n">
        <v>60</v>
      </c>
      <c r="B64" s="37" t="n">
        <f aca="false">E63</f>
        <v>0</v>
      </c>
      <c r="C64" s="37" t="n">
        <f aca="false">B64*Inputs!$K$8/12</f>
        <v>0</v>
      </c>
      <c r="D64" s="37" t="n">
        <f aca="false">IF(B64&lt;=0,0,MIN(Inputs!$L$8,B64+C64))</f>
        <v>0</v>
      </c>
      <c r="E64" s="37" t="n">
        <f aca="false">MAX(B64+C64-D64,0)</f>
        <v>0</v>
      </c>
      <c r="F64" s="37" t="n">
        <f aca="false">I63</f>
        <v>2279.77481947005</v>
      </c>
      <c r="G64" s="37" t="n">
        <f aca="false">F64*Inputs!$K$9/12</f>
        <v>45.5764982659054</v>
      </c>
      <c r="H64" s="37" t="n">
        <f aca="false">IF(F64&lt;=0,0,MIN(Inputs!$L$9,F64+G64))</f>
        <v>110</v>
      </c>
      <c r="I64" s="37" t="n">
        <f aca="false">MAX(F64+G64-H64,0)</f>
        <v>2215.35131773595</v>
      </c>
      <c r="J64" s="37" t="n">
        <f aca="false">M63</f>
        <v>0</v>
      </c>
      <c r="K64" s="37" t="n">
        <f aca="false">J64*Inputs!$K$10/12</f>
        <v>0</v>
      </c>
      <c r="L64" s="37" t="n">
        <f aca="false">IF(J64&lt;=0,0,MIN(Inputs!$L$10,J64+K64))</f>
        <v>0</v>
      </c>
      <c r="M64" s="37" t="n">
        <f aca="false">MAX(J64+K64-L64,0)</f>
        <v>0</v>
      </c>
      <c r="N64" s="37" t="n">
        <f aca="false">Q63</f>
        <v>0</v>
      </c>
      <c r="O64" s="37" t="n">
        <f aca="false">N64*Inputs!$K$11/12</f>
        <v>0</v>
      </c>
      <c r="P64" s="37" t="n">
        <f aca="false">IF(N64&lt;=0,0,MIN(Inputs!$L$11,N64+O64))</f>
        <v>0</v>
      </c>
      <c r="Q64" s="37" t="n">
        <f aca="false">MAX(N64+O64-P64,0)</f>
        <v>0</v>
      </c>
      <c r="R64" s="37" t="n">
        <f aca="false">U63</f>
        <v>8609.47329522429</v>
      </c>
      <c r="S64" s="37" t="n">
        <f aca="false">R64*Inputs!$K$12/12</f>
        <v>32.2855248570911</v>
      </c>
      <c r="T64" s="37" t="n">
        <f aca="false">IF(R64&lt;=0,0,MIN(Inputs!$L$12,R64+S64))</f>
        <v>210</v>
      </c>
      <c r="U64" s="37" t="n">
        <f aca="false">MAX(R64+S64-T64,0)</f>
        <v>8431.75882008138</v>
      </c>
      <c r="V64" s="37" t="n">
        <f aca="false">Y63</f>
        <v>0</v>
      </c>
      <c r="W64" s="37" t="n">
        <f aca="false">V64*Inputs!$K$13/12</f>
        <v>0</v>
      </c>
      <c r="X64" s="37" t="n">
        <f aca="false">IF(V64&lt;=0,0,MIN(Inputs!$L$13,V64+W64))</f>
        <v>0</v>
      </c>
      <c r="Y64" s="37" t="n">
        <f aca="false">MAX(V64+W64-X64,0)</f>
        <v>0</v>
      </c>
      <c r="Z64" s="37" t="n">
        <f aca="false">E64+I64+M64+Q64+U64+Y64</f>
        <v>10647.1101378173</v>
      </c>
      <c r="AA64" s="37" t="n">
        <f aca="false">C64+G64+K64+O64+S64+W64</f>
        <v>77.8620231229965</v>
      </c>
    </row>
    <row r="65" customFormat="false" ht="15" hidden="false" customHeight="false" outlineLevel="0" collapsed="false">
      <c r="A65" s="36" t="n">
        <v>61</v>
      </c>
      <c r="B65" s="37" t="n">
        <f aca="false">E64</f>
        <v>0</v>
      </c>
      <c r="C65" s="37" t="n">
        <f aca="false">B65*Inputs!$K$8/12</f>
        <v>0</v>
      </c>
      <c r="D65" s="37" t="n">
        <f aca="false">IF(B65&lt;=0,0,MIN(Inputs!$L$8,B65+C65))</f>
        <v>0</v>
      </c>
      <c r="E65" s="37" t="n">
        <f aca="false">MAX(B65+C65-D65,0)</f>
        <v>0</v>
      </c>
      <c r="F65" s="37" t="n">
        <f aca="false">I64</f>
        <v>2215.35131773595</v>
      </c>
      <c r="G65" s="37" t="n">
        <f aca="false">F65*Inputs!$K$9/12</f>
        <v>44.2885650937379</v>
      </c>
      <c r="H65" s="37" t="n">
        <f aca="false">IF(F65&lt;=0,0,MIN(Inputs!$L$9,F65+G65))</f>
        <v>110</v>
      </c>
      <c r="I65" s="37" t="n">
        <f aca="false">MAX(F65+G65-H65,0)</f>
        <v>2149.63988282969</v>
      </c>
      <c r="J65" s="37" t="n">
        <f aca="false">M64</f>
        <v>0</v>
      </c>
      <c r="K65" s="37" t="n">
        <f aca="false">J65*Inputs!$K$10/12</f>
        <v>0</v>
      </c>
      <c r="L65" s="37" t="n">
        <f aca="false">IF(J65&lt;=0,0,MIN(Inputs!$L$10,J65+K65))</f>
        <v>0</v>
      </c>
      <c r="M65" s="37" t="n">
        <f aca="false">MAX(J65+K65-L65,0)</f>
        <v>0</v>
      </c>
      <c r="N65" s="37" t="n">
        <f aca="false">Q64</f>
        <v>0</v>
      </c>
      <c r="O65" s="37" t="n">
        <f aca="false">N65*Inputs!$K$11/12</f>
        <v>0</v>
      </c>
      <c r="P65" s="37" t="n">
        <f aca="false">IF(N65&lt;=0,0,MIN(Inputs!$L$11,N65+O65))</f>
        <v>0</v>
      </c>
      <c r="Q65" s="37" t="n">
        <f aca="false">MAX(N65+O65-P65,0)</f>
        <v>0</v>
      </c>
      <c r="R65" s="37" t="n">
        <f aca="false">U64</f>
        <v>8431.75882008138</v>
      </c>
      <c r="S65" s="37" t="n">
        <f aca="false">R65*Inputs!$K$12/12</f>
        <v>31.6190955753052</v>
      </c>
      <c r="T65" s="37" t="n">
        <f aca="false">IF(R65&lt;=0,0,MIN(Inputs!$L$12,R65+S65))</f>
        <v>210</v>
      </c>
      <c r="U65" s="37" t="n">
        <f aca="false">MAX(R65+S65-T65,0)</f>
        <v>8253.37791565668</v>
      </c>
      <c r="V65" s="37" t="n">
        <f aca="false">Y64</f>
        <v>0</v>
      </c>
      <c r="W65" s="37" t="n">
        <f aca="false">V65*Inputs!$K$13/12</f>
        <v>0</v>
      </c>
      <c r="X65" s="37" t="n">
        <f aca="false">IF(V65&lt;=0,0,MIN(Inputs!$L$13,V65+W65))</f>
        <v>0</v>
      </c>
      <c r="Y65" s="37" t="n">
        <f aca="false">MAX(V65+W65-X65,0)</f>
        <v>0</v>
      </c>
      <c r="Z65" s="37" t="n">
        <f aca="false">E65+I65+M65+Q65+U65+Y65</f>
        <v>10403.0177984864</v>
      </c>
      <c r="AA65" s="37" t="n">
        <f aca="false">C65+G65+K65+O65+S65+W65</f>
        <v>75.9076606690431</v>
      </c>
    </row>
    <row r="66" customFormat="false" ht="15" hidden="false" customHeight="false" outlineLevel="0" collapsed="false">
      <c r="A66" s="36" t="n">
        <v>62</v>
      </c>
      <c r="B66" s="37" t="n">
        <f aca="false">E65</f>
        <v>0</v>
      </c>
      <c r="C66" s="37" t="n">
        <f aca="false">B66*Inputs!$K$8/12</f>
        <v>0</v>
      </c>
      <c r="D66" s="37" t="n">
        <f aca="false">IF(B66&lt;=0,0,MIN(Inputs!$L$8,B66+C66))</f>
        <v>0</v>
      </c>
      <c r="E66" s="37" t="n">
        <f aca="false">MAX(B66+C66-D66,0)</f>
        <v>0</v>
      </c>
      <c r="F66" s="37" t="n">
        <f aca="false">I65</f>
        <v>2149.63988282969</v>
      </c>
      <c r="G66" s="37" t="n">
        <f aca="false">F66*Inputs!$K$9/12</f>
        <v>42.9748839909036</v>
      </c>
      <c r="H66" s="37" t="n">
        <f aca="false">IF(F66&lt;=0,0,MIN(Inputs!$L$9,F66+G66))</f>
        <v>110</v>
      </c>
      <c r="I66" s="37" t="n">
        <f aca="false">MAX(F66+G66-H66,0)</f>
        <v>2082.61476682059</v>
      </c>
      <c r="J66" s="37" t="n">
        <f aca="false">M65</f>
        <v>0</v>
      </c>
      <c r="K66" s="37" t="n">
        <f aca="false">J66*Inputs!$K$10/12</f>
        <v>0</v>
      </c>
      <c r="L66" s="37" t="n">
        <f aca="false">IF(J66&lt;=0,0,MIN(Inputs!$L$10,J66+K66))</f>
        <v>0</v>
      </c>
      <c r="M66" s="37" t="n">
        <f aca="false">MAX(J66+K66-L66,0)</f>
        <v>0</v>
      </c>
      <c r="N66" s="37" t="n">
        <f aca="false">Q65</f>
        <v>0</v>
      </c>
      <c r="O66" s="37" t="n">
        <f aca="false">N66*Inputs!$K$11/12</f>
        <v>0</v>
      </c>
      <c r="P66" s="37" t="n">
        <f aca="false">IF(N66&lt;=0,0,MIN(Inputs!$L$11,N66+O66))</f>
        <v>0</v>
      </c>
      <c r="Q66" s="37" t="n">
        <f aca="false">MAX(N66+O66-P66,0)</f>
        <v>0</v>
      </c>
      <c r="R66" s="37" t="n">
        <f aca="false">U65</f>
        <v>8253.37791565668</v>
      </c>
      <c r="S66" s="37" t="n">
        <f aca="false">R66*Inputs!$K$12/12</f>
        <v>30.9501671837125</v>
      </c>
      <c r="T66" s="37" t="n">
        <f aca="false">IF(R66&lt;=0,0,MIN(Inputs!$L$12,R66+S66))</f>
        <v>210</v>
      </c>
      <c r="U66" s="37" t="n">
        <f aca="false">MAX(R66+S66-T66,0)</f>
        <v>8074.32808284039</v>
      </c>
      <c r="V66" s="37" t="n">
        <f aca="false">Y65</f>
        <v>0</v>
      </c>
      <c r="W66" s="37" t="n">
        <f aca="false">V66*Inputs!$K$13/12</f>
        <v>0</v>
      </c>
      <c r="X66" s="37" t="n">
        <f aca="false">IF(V66&lt;=0,0,MIN(Inputs!$L$13,V66+W66))</f>
        <v>0</v>
      </c>
      <c r="Y66" s="37" t="n">
        <f aca="false">MAX(V66+W66-X66,0)</f>
        <v>0</v>
      </c>
      <c r="Z66" s="37" t="n">
        <f aca="false">E66+I66+M66+Q66+U66+Y66</f>
        <v>10156.942849661</v>
      </c>
      <c r="AA66" s="37" t="n">
        <f aca="false">C66+G66+K66+O66+S66+W66</f>
        <v>73.9250511746161</v>
      </c>
    </row>
    <row r="67" customFormat="false" ht="15" hidden="false" customHeight="false" outlineLevel="0" collapsed="false">
      <c r="A67" s="36" t="n">
        <v>63</v>
      </c>
      <c r="B67" s="37" t="n">
        <f aca="false">E66</f>
        <v>0</v>
      </c>
      <c r="C67" s="37" t="n">
        <f aca="false">B67*Inputs!$K$8/12</f>
        <v>0</v>
      </c>
      <c r="D67" s="37" t="n">
        <f aca="false">IF(B67&lt;=0,0,MIN(Inputs!$L$8,B67+C67))</f>
        <v>0</v>
      </c>
      <c r="E67" s="37" t="n">
        <f aca="false">MAX(B67+C67-D67,0)</f>
        <v>0</v>
      </c>
      <c r="F67" s="37" t="n">
        <f aca="false">I66</f>
        <v>2082.61476682059</v>
      </c>
      <c r="G67" s="37" t="n">
        <f aca="false">F67*Inputs!$K$9/12</f>
        <v>41.634940213355</v>
      </c>
      <c r="H67" s="37" t="n">
        <f aca="false">IF(F67&lt;=0,0,MIN(Inputs!$L$9,F67+G67))</f>
        <v>110</v>
      </c>
      <c r="I67" s="37" t="n">
        <f aca="false">MAX(F67+G67-H67,0)</f>
        <v>2014.24970703395</v>
      </c>
      <c r="J67" s="37" t="n">
        <f aca="false">M66</f>
        <v>0</v>
      </c>
      <c r="K67" s="37" t="n">
        <f aca="false">J67*Inputs!$K$10/12</f>
        <v>0</v>
      </c>
      <c r="L67" s="37" t="n">
        <f aca="false">IF(J67&lt;=0,0,MIN(Inputs!$L$10,J67+K67))</f>
        <v>0</v>
      </c>
      <c r="M67" s="37" t="n">
        <f aca="false">MAX(J67+K67-L67,0)</f>
        <v>0</v>
      </c>
      <c r="N67" s="37" t="n">
        <f aca="false">Q66</f>
        <v>0</v>
      </c>
      <c r="O67" s="37" t="n">
        <f aca="false">N67*Inputs!$K$11/12</f>
        <v>0</v>
      </c>
      <c r="P67" s="37" t="n">
        <f aca="false">IF(N67&lt;=0,0,MIN(Inputs!$L$11,N67+O67))</f>
        <v>0</v>
      </c>
      <c r="Q67" s="37" t="n">
        <f aca="false">MAX(N67+O67-P67,0)</f>
        <v>0</v>
      </c>
      <c r="R67" s="37" t="n">
        <f aca="false">U66</f>
        <v>8074.32808284039</v>
      </c>
      <c r="S67" s="37" t="n">
        <f aca="false">R67*Inputs!$K$12/12</f>
        <v>30.2787303106515</v>
      </c>
      <c r="T67" s="37" t="n">
        <f aca="false">IF(R67&lt;=0,0,MIN(Inputs!$L$12,R67+S67))</f>
        <v>210</v>
      </c>
      <c r="U67" s="37" t="n">
        <f aca="false">MAX(R67+S67-T67,0)</f>
        <v>7894.60681315105</v>
      </c>
      <c r="V67" s="37" t="n">
        <f aca="false">Y66</f>
        <v>0</v>
      </c>
      <c r="W67" s="37" t="n">
        <f aca="false">V67*Inputs!$K$13/12</f>
        <v>0</v>
      </c>
      <c r="X67" s="37" t="n">
        <f aca="false">IF(V67&lt;=0,0,MIN(Inputs!$L$13,V67+W67))</f>
        <v>0</v>
      </c>
      <c r="Y67" s="37" t="n">
        <f aca="false">MAX(V67+W67-X67,0)</f>
        <v>0</v>
      </c>
      <c r="Z67" s="37" t="n">
        <f aca="false">E67+I67+M67+Q67+U67+Y67</f>
        <v>9908.85652018499</v>
      </c>
      <c r="AA67" s="37" t="n">
        <f aca="false">C67+G67+K67+O67+S67+W67</f>
        <v>71.9136705240065</v>
      </c>
    </row>
    <row r="68" customFormat="false" ht="15" hidden="false" customHeight="false" outlineLevel="0" collapsed="false">
      <c r="A68" s="36" t="n">
        <v>64</v>
      </c>
      <c r="B68" s="37" t="n">
        <f aca="false">E67</f>
        <v>0</v>
      </c>
      <c r="C68" s="37" t="n">
        <f aca="false">B68*Inputs!$K$8/12</f>
        <v>0</v>
      </c>
      <c r="D68" s="37" t="n">
        <f aca="false">IF(B68&lt;=0,0,MIN(Inputs!$L$8,B68+C68))</f>
        <v>0</v>
      </c>
      <c r="E68" s="37" t="n">
        <f aca="false">MAX(B68+C68-D68,0)</f>
        <v>0</v>
      </c>
      <c r="F68" s="37" t="n">
        <f aca="false">I67</f>
        <v>2014.24970703395</v>
      </c>
      <c r="G68" s="37" t="n">
        <f aca="false">F68*Inputs!$K$9/12</f>
        <v>40.2682087264537</v>
      </c>
      <c r="H68" s="37" t="n">
        <f aca="false">IF(F68&lt;=0,0,MIN(Inputs!$L$9,F68+G68))</f>
        <v>110</v>
      </c>
      <c r="I68" s="37" t="n">
        <f aca="false">MAX(F68+G68-H68,0)</f>
        <v>1944.5179157604</v>
      </c>
      <c r="J68" s="37" t="n">
        <f aca="false">M67</f>
        <v>0</v>
      </c>
      <c r="K68" s="37" t="n">
        <f aca="false">J68*Inputs!$K$10/12</f>
        <v>0</v>
      </c>
      <c r="L68" s="37" t="n">
        <f aca="false">IF(J68&lt;=0,0,MIN(Inputs!$L$10,J68+K68))</f>
        <v>0</v>
      </c>
      <c r="M68" s="37" t="n">
        <f aca="false">MAX(J68+K68-L68,0)</f>
        <v>0</v>
      </c>
      <c r="N68" s="37" t="n">
        <f aca="false">Q67</f>
        <v>0</v>
      </c>
      <c r="O68" s="37" t="n">
        <f aca="false">N68*Inputs!$K$11/12</f>
        <v>0</v>
      </c>
      <c r="P68" s="37" t="n">
        <f aca="false">IF(N68&lt;=0,0,MIN(Inputs!$L$11,N68+O68))</f>
        <v>0</v>
      </c>
      <c r="Q68" s="37" t="n">
        <f aca="false">MAX(N68+O68-P68,0)</f>
        <v>0</v>
      </c>
      <c r="R68" s="37" t="n">
        <f aca="false">U67</f>
        <v>7894.60681315105</v>
      </c>
      <c r="S68" s="37" t="n">
        <f aca="false">R68*Inputs!$K$12/12</f>
        <v>29.6047755493164</v>
      </c>
      <c r="T68" s="37" t="n">
        <f aca="false">IF(R68&lt;=0,0,MIN(Inputs!$L$12,R68+S68))</f>
        <v>210</v>
      </c>
      <c r="U68" s="37" t="n">
        <f aca="false">MAX(R68+S68-T68,0)</f>
        <v>7714.21158870036</v>
      </c>
      <c r="V68" s="37" t="n">
        <f aca="false">Y67</f>
        <v>0</v>
      </c>
      <c r="W68" s="37" t="n">
        <f aca="false">V68*Inputs!$K$13/12</f>
        <v>0</v>
      </c>
      <c r="X68" s="37" t="n">
        <f aca="false">IF(V68&lt;=0,0,MIN(Inputs!$L$13,V68+W68))</f>
        <v>0</v>
      </c>
      <c r="Y68" s="37" t="n">
        <f aca="false">MAX(V68+W68-X68,0)</f>
        <v>0</v>
      </c>
      <c r="Z68" s="37" t="n">
        <f aca="false">E68+I68+M68+Q68+U68+Y68</f>
        <v>9658.72950446076</v>
      </c>
      <c r="AA68" s="37" t="n">
        <f aca="false">C68+G68+K68+O68+S68+W68</f>
        <v>69.8729842757701</v>
      </c>
    </row>
    <row r="69" customFormat="false" ht="15" hidden="false" customHeight="false" outlineLevel="0" collapsed="false">
      <c r="A69" s="36" t="n">
        <v>65</v>
      </c>
      <c r="B69" s="37" t="n">
        <f aca="false">E68</f>
        <v>0</v>
      </c>
      <c r="C69" s="37" t="n">
        <f aca="false">B69*Inputs!$K$8/12</f>
        <v>0</v>
      </c>
      <c r="D69" s="37" t="n">
        <f aca="false">IF(B69&lt;=0,0,MIN(Inputs!$L$8,B69+C69))</f>
        <v>0</v>
      </c>
      <c r="E69" s="37" t="n">
        <f aca="false">MAX(B69+C69-D69,0)</f>
        <v>0</v>
      </c>
      <c r="F69" s="37" t="n">
        <f aca="false">I68</f>
        <v>1944.5179157604</v>
      </c>
      <c r="G69" s="37" t="n">
        <f aca="false">F69*Inputs!$K$9/12</f>
        <v>38.8741539992434</v>
      </c>
      <c r="H69" s="37" t="n">
        <f aca="false">IF(F69&lt;=0,0,MIN(Inputs!$L$9,F69+G69))</f>
        <v>110</v>
      </c>
      <c r="I69" s="37" t="n">
        <f aca="false">MAX(F69+G69-H69,0)</f>
        <v>1873.39206975965</v>
      </c>
      <c r="J69" s="37" t="n">
        <f aca="false">M68</f>
        <v>0</v>
      </c>
      <c r="K69" s="37" t="n">
        <f aca="false">J69*Inputs!$K$10/12</f>
        <v>0</v>
      </c>
      <c r="L69" s="37" t="n">
        <f aca="false">IF(J69&lt;=0,0,MIN(Inputs!$L$10,J69+K69))</f>
        <v>0</v>
      </c>
      <c r="M69" s="37" t="n">
        <f aca="false">MAX(J69+K69-L69,0)</f>
        <v>0</v>
      </c>
      <c r="N69" s="37" t="n">
        <f aca="false">Q68</f>
        <v>0</v>
      </c>
      <c r="O69" s="37" t="n">
        <f aca="false">N69*Inputs!$K$11/12</f>
        <v>0</v>
      </c>
      <c r="P69" s="37" t="n">
        <f aca="false">IF(N69&lt;=0,0,MIN(Inputs!$L$11,N69+O69))</f>
        <v>0</v>
      </c>
      <c r="Q69" s="37" t="n">
        <f aca="false">MAX(N69+O69-P69,0)</f>
        <v>0</v>
      </c>
      <c r="R69" s="37" t="n">
        <f aca="false">U68</f>
        <v>7714.21158870036</v>
      </c>
      <c r="S69" s="37" t="n">
        <f aca="false">R69*Inputs!$K$12/12</f>
        <v>28.9282934576264</v>
      </c>
      <c r="T69" s="37" t="n">
        <f aca="false">IF(R69&lt;=0,0,MIN(Inputs!$L$12,R69+S69))</f>
        <v>210</v>
      </c>
      <c r="U69" s="37" t="n">
        <f aca="false">MAX(R69+S69-T69,0)</f>
        <v>7533.13988215799</v>
      </c>
      <c r="V69" s="37" t="n">
        <f aca="false">Y68</f>
        <v>0</v>
      </c>
      <c r="W69" s="37" t="n">
        <f aca="false">V69*Inputs!$K$13/12</f>
        <v>0</v>
      </c>
      <c r="X69" s="37" t="n">
        <f aca="false">IF(V69&lt;=0,0,MIN(Inputs!$L$13,V69+W69))</f>
        <v>0</v>
      </c>
      <c r="Y69" s="37" t="n">
        <f aca="false">MAX(V69+W69-X69,0)</f>
        <v>0</v>
      </c>
      <c r="Z69" s="37" t="n">
        <f aca="false">E69+I69+M69+Q69+U69+Y69</f>
        <v>9406.53195191763</v>
      </c>
      <c r="AA69" s="37" t="n">
        <f aca="false">C69+G69+K69+O69+S69+W69</f>
        <v>67.8024474568697</v>
      </c>
    </row>
    <row r="70" customFormat="false" ht="15" hidden="false" customHeight="false" outlineLevel="0" collapsed="false">
      <c r="A70" s="36" t="n">
        <v>66</v>
      </c>
      <c r="B70" s="37" t="n">
        <f aca="false">E69</f>
        <v>0</v>
      </c>
      <c r="C70" s="37" t="n">
        <f aca="false">B70*Inputs!$K$8/12</f>
        <v>0</v>
      </c>
      <c r="D70" s="37" t="n">
        <f aca="false">IF(B70&lt;=0,0,MIN(Inputs!$L$8,B70+C70))</f>
        <v>0</v>
      </c>
      <c r="E70" s="37" t="n">
        <f aca="false">MAX(B70+C70-D70,0)</f>
        <v>0</v>
      </c>
      <c r="F70" s="37" t="n">
        <f aca="false">I69</f>
        <v>1873.39206975965</v>
      </c>
      <c r="G70" s="37" t="n">
        <f aca="false">F70*Inputs!$K$9/12</f>
        <v>37.4522297946116</v>
      </c>
      <c r="H70" s="37" t="n">
        <f aca="false">IF(F70&lt;=0,0,MIN(Inputs!$L$9,F70+G70))</f>
        <v>110</v>
      </c>
      <c r="I70" s="37" t="n">
        <f aca="false">MAX(F70+G70-H70,0)</f>
        <v>1800.84429955426</v>
      </c>
      <c r="J70" s="37" t="n">
        <f aca="false">M69</f>
        <v>0</v>
      </c>
      <c r="K70" s="37" t="n">
        <f aca="false">J70*Inputs!$K$10/12</f>
        <v>0</v>
      </c>
      <c r="L70" s="37" t="n">
        <f aca="false">IF(J70&lt;=0,0,MIN(Inputs!$L$10,J70+K70))</f>
        <v>0</v>
      </c>
      <c r="M70" s="37" t="n">
        <f aca="false">MAX(J70+K70-L70,0)</f>
        <v>0</v>
      </c>
      <c r="N70" s="37" t="n">
        <f aca="false">Q69</f>
        <v>0</v>
      </c>
      <c r="O70" s="37" t="n">
        <f aca="false">N70*Inputs!$K$11/12</f>
        <v>0</v>
      </c>
      <c r="P70" s="37" t="n">
        <f aca="false">IF(N70&lt;=0,0,MIN(Inputs!$L$11,N70+O70))</f>
        <v>0</v>
      </c>
      <c r="Q70" s="37" t="n">
        <f aca="false">MAX(N70+O70-P70,0)</f>
        <v>0</v>
      </c>
      <c r="R70" s="37" t="n">
        <f aca="false">U69</f>
        <v>7533.13988215799</v>
      </c>
      <c r="S70" s="37" t="n">
        <f aca="false">R70*Inputs!$K$12/12</f>
        <v>28.2492745580925</v>
      </c>
      <c r="T70" s="37" t="n">
        <f aca="false">IF(R70&lt;=0,0,MIN(Inputs!$L$12,R70+S70))</f>
        <v>210</v>
      </c>
      <c r="U70" s="37" t="n">
        <f aca="false">MAX(R70+S70-T70,0)</f>
        <v>7351.38915671608</v>
      </c>
      <c r="V70" s="37" t="n">
        <f aca="false">Y69</f>
        <v>0</v>
      </c>
      <c r="W70" s="37" t="n">
        <f aca="false">V70*Inputs!$K$13/12</f>
        <v>0</v>
      </c>
      <c r="X70" s="37" t="n">
        <f aca="false">IF(V70&lt;=0,0,MIN(Inputs!$L$13,V70+W70))</f>
        <v>0</v>
      </c>
      <c r="Y70" s="37" t="n">
        <f aca="false">MAX(V70+W70-X70,0)</f>
        <v>0</v>
      </c>
      <c r="Z70" s="37" t="n">
        <f aca="false">E70+I70+M70+Q70+U70+Y70</f>
        <v>9152.23345627034</v>
      </c>
      <c r="AA70" s="37" t="n">
        <f aca="false">C70+G70+K70+O70+S70+W70</f>
        <v>65.7015043527041</v>
      </c>
    </row>
    <row r="71" customFormat="false" ht="15" hidden="false" customHeight="false" outlineLevel="0" collapsed="false">
      <c r="A71" s="36" t="n">
        <v>67</v>
      </c>
      <c r="B71" s="37" t="n">
        <f aca="false">E70</f>
        <v>0</v>
      </c>
      <c r="C71" s="37" t="n">
        <f aca="false">B71*Inputs!$K$8/12</f>
        <v>0</v>
      </c>
      <c r="D71" s="37" t="n">
        <f aca="false">IF(B71&lt;=0,0,MIN(Inputs!$L$8,B71+C71))</f>
        <v>0</v>
      </c>
      <c r="E71" s="37" t="n">
        <f aca="false">MAX(B71+C71-D71,0)</f>
        <v>0</v>
      </c>
      <c r="F71" s="37" t="n">
        <f aca="false">I70</f>
        <v>1800.84429955426</v>
      </c>
      <c r="G71" s="37" t="n">
        <f aca="false">F71*Inputs!$K$9/12</f>
        <v>36.0018789552555</v>
      </c>
      <c r="H71" s="37" t="n">
        <f aca="false">IF(F71&lt;=0,0,MIN(Inputs!$L$9,F71+G71))</f>
        <v>110</v>
      </c>
      <c r="I71" s="37" t="n">
        <f aca="false">MAX(F71+G71-H71,0)</f>
        <v>1726.84617850951</v>
      </c>
      <c r="J71" s="37" t="n">
        <f aca="false">M70</f>
        <v>0</v>
      </c>
      <c r="K71" s="37" t="n">
        <f aca="false">J71*Inputs!$K$10/12</f>
        <v>0</v>
      </c>
      <c r="L71" s="37" t="n">
        <f aca="false">IF(J71&lt;=0,0,MIN(Inputs!$L$10,J71+K71))</f>
        <v>0</v>
      </c>
      <c r="M71" s="37" t="n">
        <f aca="false">MAX(J71+K71-L71,0)</f>
        <v>0</v>
      </c>
      <c r="N71" s="37" t="n">
        <f aca="false">Q70</f>
        <v>0</v>
      </c>
      <c r="O71" s="37" t="n">
        <f aca="false">N71*Inputs!$K$11/12</f>
        <v>0</v>
      </c>
      <c r="P71" s="37" t="n">
        <f aca="false">IF(N71&lt;=0,0,MIN(Inputs!$L$11,N71+O71))</f>
        <v>0</v>
      </c>
      <c r="Q71" s="37" t="n">
        <f aca="false">MAX(N71+O71-P71,0)</f>
        <v>0</v>
      </c>
      <c r="R71" s="37" t="n">
        <f aca="false">U70</f>
        <v>7351.38915671608</v>
      </c>
      <c r="S71" s="37" t="n">
        <f aca="false">R71*Inputs!$K$12/12</f>
        <v>27.5677093376853</v>
      </c>
      <c r="T71" s="37" t="n">
        <f aca="false">IF(R71&lt;=0,0,MIN(Inputs!$L$12,R71+S71))</f>
        <v>210</v>
      </c>
      <c r="U71" s="37" t="n">
        <f aca="false">MAX(R71+S71-T71,0)</f>
        <v>7168.95686605377</v>
      </c>
      <c r="V71" s="37" t="n">
        <f aca="false">Y70</f>
        <v>0</v>
      </c>
      <c r="W71" s="37" t="n">
        <f aca="false">V71*Inputs!$K$13/12</f>
        <v>0</v>
      </c>
      <c r="X71" s="37" t="n">
        <f aca="false">IF(V71&lt;=0,0,MIN(Inputs!$L$13,V71+W71))</f>
        <v>0</v>
      </c>
      <c r="Y71" s="37" t="n">
        <f aca="false">MAX(V71+W71-X71,0)</f>
        <v>0</v>
      </c>
      <c r="Z71" s="37" t="n">
        <f aca="false">E71+I71+M71+Q71+U71+Y71</f>
        <v>8895.80304456328</v>
      </c>
      <c r="AA71" s="37" t="n">
        <f aca="false">C71+G71+K71+O71+S71+W71</f>
        <v>63.5695882929408</v>
      </c>
    </row>
    <row r="72" customFormat="false" ht="15" hidden="false" customHeight="false" outlineLevel="0" collapsed="false">
      <c r="A72" s="36" t="n">
        <v>68</v>
      </c>
      <c r="B72" s="37" t="n">
        <f aca="false">E71</f>
        <v>0</v>
      </c>
      <c r="C72" s="37" t="n">
        <f aca="false">B72*Inputs!$K$8/12</f>
        <v>0</v>
      </c>
      <c r="D72" s="37" t="n">
        <f aca="false">IF(B72&lt;=0,0,MIN(Inputs!$L$8,B72+C72))</f>
        <v>0</v>
      </c>
      <c r="E72" s="37" t="n">
        <f aca="false">MAX(B72+C72-D72,0)</f>
        <v>0</v>
      </c>
      <c r="F72" s="37" t="n">
        <f aca="false">I71</f>
        <v>1726.84617850951</v>
      </c>
      <c r="G72" s="37" t="n">
        <f aca="false">F72*Inputs!$K$9/12</f>
        <v>34.5225331853694</v>
      </c>
      <c r="H72" s="37" t="n">
        <f aca="false">IF(F72&lt;=0,0,MIN(Inputs!$L$9,F72+G72))</f>
        <v>110</v>
      </c>
      <c r="I72" s="37" t="n">
        <f aca="false">MAX(F72+G72-H72,0)</f>
        <v>1651.36871169488</v>
      </c>
      <c r="J72" s="37" t="n">
        <f aca="false">M71</f>
        <v>0</v>
      </c>
      <c r="K72" s="37" t="n">
        <f aca="false">J72*Inputs!$K$10/12</f>
        <v>0</v>
      </c>
      <c r="L72" s="37" t="n">
        <f aca="false">IF(J72&lt;=0,0,MIN(Inputs!$L$10,J72+K72))</f>
        <v>0</v>
      </c>
      <c r="M72" s="37" t="n">
        <f aca="false">MAX(J72+K72-L72,0)</f>
        <v>0</v>
      </c>
      <c r="N72" s="37" t="n">
        <f aca="false">Q71</f>
        <v>0</v>
      </c>
      <c r="O72" s="37" t="n">
        <f aca="false">N72*Inputs!$K$11/12</f>
        <v>0</v>
      </c>
      <c r="P72" s="37" t="n">
        <f aca="false">IF(N72&lt;=0,0,MIN(Inputs!$L$11,N72+O72))</f>
        <v>0</v>
      </c>
      <c r="Q72" s="37" t="n">
        <f aca="false">MAX(N72+O72-P72,0)</f>
        <v>0</v>
      </c>
      <c r="R72" s="37" t="n">
        <f aca="false">U71</f>
        <v>7168.95686605377</v>
      </c>
      <c r="S72" s="37" t="n">
        <f aca="false">R72*Inputs!$K$12/12</f>
        <v>26.8835882477016</v>
      </c>
      <c r="T72" s="37" t="n">
        <f aca="false">IF(R72&lt;=0,0,MIN(Inputs!$L$12,R72+S72))</f>
        <v>210</v>
      </c>
      <c r="U72" s="37" t="n">
        <f aca="false">MAX(R72+S72-T72,0)</f>
        <v>6985.84045430147</v>
      </c>
      <c r="V72" s="37" t="n">
        <f aca="false">Y71</f>
        <v>0</v>
      </c>
      <c r="W72" s="37" t="n">
        <f aca="false">V72*Inputs!$K$13/12</f>
        <v>0</v>
      </c>
      <c r="X72" s="37" t="n">
        <f aca="false">IF(V72&lt;=0,0,MIN(Inputs!$L$13,V72+W72))</f>
        <v>0</v>
      </c>
      <c r="Y72" s="37" t="n">
        <f aca="false">MAX(V72+W72-X72,0)</f>
        <v>0</v>
      </c>
      <c r="Z72" s="37" t="n">
        <f aca="false">E72+I72+M72+Q72+U72+Y72</f>
        <v>8637.20916599635</v>
      </c>
      <c r="AA72" s="37" t="n">
        <f aca="false">C72+G72+K72+O72+S72+W72</f>
        <v>61.406121433071</v>
      </c>
    </row>
    <row r="73" customFormat="false" ht="15" hidden="false" customHeight="false" outlineLevel="0" collapsed="false">
      <c r="A73" s="36" t="n">
        <v>69</v>
      </c>
      <c r="B73" s="37" t="n">
        <f aca="false">E72</f>
        <v>0</v>
      </c>
      <c r="C73" s="37" t="n">
        <f aca="false">B73*Inputs!$K$8/12</f>
        <v>0</v>
      </c>
      <c r="D73" s="37" t="n">
        <f aca="false">IF(B73&lt;=0,0,MIN(Inputs!$L$8,B73+C73))</f>
        <v>0</v>
      </c>
      <c r="E73" s="37" t="n">
        <f aca="false">MAX(B73+C73-D73,0)</f>
        <v>0</v>
      </c>
      <c r="F73" s="37" t="n">
        <f aca="false">I72</f>
        <v>1651.36871169488</v>
      </c>
      <c r="G73" s="37" t="n">
        <f aca="false">F73*Inputs!$K$9/12</f>
        <v>33.0136128279669</v>
      </c>
      <c r="H73" s="37" t="n">
        <f aca="false">IF(F73&lt;=0,0,MIN(Inputs!$L$9,F73+G73))</f>
        <v>110</v>
      </c>
      <c r="I73" s="37" t="n">
        <f aca="false">MAX(F73+G73-H73,0)</f>
        <v>1574.38232452285</v>
      </c>
      <c r="J73" s="37" t="n">
        <f aca="false">M72</f>
        <v>0</v>
      </c>
      <c r="K73" s="37" t="n">
        <f aca="false">J73*Inputs!$K$10/12</f>
        <v>0</v>
      </c>
      <c r="L73" s="37" t="n">
        <f aca="false">IF(J73&lt;=0,0,MIN(Inputs!$L$10,J73+K73))</f>
        <v>0</v>
      </c>
      <c r="M73" s="37" t="n">
        <f aca="false">MAX(J73+K73-L73,0)</f>
        <v>0</v>
      </c>
      <c r="N73" s="37" t="n">
        <f aca="false">Q72</f>
        <v>0</v>
      </c>
      <c r="O73" s="37" t="n">
        <f aca="false">N73*Inputs!$K$11/12</f>
        <v>0</v>
      </c>
      <c r="P73" s="37" t="n">
        <f aca="false">IF(N73&lt;=0,0,MIN(Inputs!$L$11,N73+O73))</f>
        <v>0</v>
      </c>
      <c r="Q73" s="37" t="n">
        <f aca="false">MAX(N73+O73-P73,0)</f>
        <v>0</v>
      </c>
      <c r="R73" s="37" t="n">
        <f aca="false">U72</f>
        <v>6985.84045430147</v>
      </c>
      <c r="S73" s="37" t="n">
        <f aca="false">R73*Inputs!$K$12/12</f>
        <v>26.1969017036305</v>
      </c>
      <c r="T73" s="37" t="n">
        <f aca="false">IF(R73&lt;=0,0,MIN(Inputs!$L$12,R73+S73))</f>
        <v>210</v>
      </c>
      <c r="U73" s="37" t="n">
        <f aca="false">MAX(R73+S73-T73,0)</f>
        <v>6802.0373560051</v>
      </c>
      <c r="V73" s="37" t="n">
        <f aca="false">Y72</f>
        <v>0</v>
      </c>
      <c r="W73" s="37" t="n">
        <f aca="false">V73*Inputs!$K$13/12</f>
        <v>0</v>
      </c>
      <c r="X73" s="37" t="n">
        <f aca="false">IF(V73&lt;=0,0,MIN(Inputs!$L$13,V73+W73))</f>
        <v>0</v>
      </c>
      <c r="Y73" s="37" t="n">
        <f aca="false">MAX(V73+W73-X73,0)</f>
        <v>0</v>
      </c>
      <c r="Z73" s="37" t="n">
        <f aca="false">E73+I73+M73+Q73+U73+Y73</f>
        <v>8376.41968052795</v>
      </c>
      <c r="AA73" s="37" t="n">
        <f aca="false">C73+G73+K73+O73+S73+W73</f>
        <v>59.2105145315974</v>
      </c>
    </row>
    <row r="74" customFormat="false" ht="15" hidden="false" customHeight="false" outlineLevel="0" collapsed="false">
      <c r="A74" s="36" t="n">
        <v>70</v>
      </c>
      <c r="B74" s="37" t="n">
        <f aca="false">E73</f>
        <v>0</v>
      </c>
      <c r="C74" s="37" t="n">
        <f aca="false">B74*Inputs!$K$8/12</f>
        <v>0</v>
      </c>
      <c r="D74" s="37" t="n">
        <f aca="false">IF(B74&lt;=0,0,MIN(Inputs!$L$8,B74+C74))</f>
        <v>0</v>
      </c>
      <c r="E74" s="37" t="n">
        <f aca="false">MAX(B74+C74-D74,0)</f>
        <v>0</v>
      </c>
      <c r="F74" s="37" t="n">
        <f aca="false">I73</f>
        <v>1574.38232452285</v>
      </c>
      <c r="G74" s="37" t="n">
        <f aca="false">F74*Inputs!$K$9/12</f>
        <v>31.4745266377526</v>
      </c>
      <c r="H74" s="37" t="n">
        <f aca="false">IF(F74&lt;=0,0,MIN(Inputs!$L$9,F74+G74))</f>
        <v>110</v>
      </c>
      <c r="I74" s="37" t="n">
        <f aca="false">MAX(F74+G74-H74,0)</f>
        <v>1495.8568511606</v>
      </c>
      <c r="J74" s="37" t="n">
        <f aca="false">M73</f>
        <v>0</v>
      </c>
      <c r="K74" s="37" t="n">
        <f aca="false">J74*Inputs!$K$10/12</f>
        <v>0</v>
      </c>
      <c r="L74" s="37" t="n">
        <f aca="false">IF(J74&lt;=0,0,MIN(Inputs!$L$10,J74+K74))</f>
        <v>0</v>
      </c>
      <c r="M74" s="37" t="n">
        <f aca="false">MAX(J74+K74-L74,0)</f>
        <v>0</v>
      </c>
      <c r="N74" s="37" t="n">
        <f aca="false">Q73</f>
        <v>0</v>
      </c>
      <c r="O74" s="37" t="n">
        <f aca="false">N74*Inputs!$K$11/12</f>
        <v>0</v>
      </c>
      <c r="P74" s="37" t="n">
        <f aca="false">IF(N74&lt;=0,0,MIN(Inputs!$L$11,N74+O74))</f>
        <v>0</v>
      </c>
      <c r="Q74" s="37" t="n">
        <f aca="false">MAX(N74+O74-P74,0)</f>
        <v>0</v>
      </c>
      <c r="R74" s="37" t="n">
        <f aca="false">U73</f>
        <v>6802.0373560051</v>
      </c>
      <c r="S74" s="37" t="n">
        <f aca="false">R74*Inputs!$K$12/12</f>
        <v>25.5076400850191</v>
      </c>
      <c r="T74" s="37" t="n">
        <f aca="false">IF(R74&lt;=0,0,MIN(Inputs!$L$12,R74+S74))</f>
        <v>210</v>
      </c>
      <c r="U74" s="37" t="n">
        <f aca="false">MAX(R74+S74-T74,0)</f>
        <v>6617.54499609012</v>
      </c>
      <c r="V74" s="37" t="n">
        <f aca="false">Y73</f>
        <v>0</v>
      </c>
      <c r="W74" s="37" t="n">
        <f aca="false">V74*Inputs!$K$13/12</f>
        <v>0</v>
      </c>
      <c r="X74" s="37" t="n">
        <f aca="false">IF(V74&lt;=0,0,MIN(Inputs!$L$13,V74+W74))</f>
        <v>0</v>
      </c>
      <c r="Y74" s="37" t="n">
        <f aca="false">MAX(V74+W74-X74,0)</f>
        <v>0</v>
      </c>
      <c r="Z74" s="37" t="n">
        <f aca="false">E74+I74+M74+Q74+U74+Y74</f>
        <v>8113.40184725072</v>
      </c>
      <c r="AA74" s="37" t="n">
        <f aca="false">C74+G74+K74+O74+S74+W74</f>
        <v>56.9821667227718</v>
      </c>
    </row>
    <row r="75" customFormat="false" ht="15" hidden="false" customHeight="false" outlineLevel="0" collapsed="false">
      <c r="A75" s="36" t="n">
        <v>71</v>
      </c>
      <c r="B75" s="37" t="n">
        <f aca="false">E74</f>
        <v>0</v>
      </c>
      <c r="C75" s="37" t="n">
        <f aca="false">B75*Inputs!$K$8/12</f>
        <v>0</v>
      </c>
      <c r="D75" s="37" t="n">
        <f aca="false">IF(B75&lt;=0,0,MIN(Inputs!$L$8,B75+C75))</f>
        <v>0</v>
      </c>
      <c r="E75" s="37" t="n">
        <f aca="false">MAX(B75+C75-D75,0)</f>
        <v>0</v>
      </c>
      <c r="F75" s="37" t="n">
        <f aca="false">I74</f>
        <v>1495.8568511606</v>
      </c>
      <c r="G75" s="37" t="n">
        <f aca="false">F75*Inputs!$K$9/12</f>
        <v>29.9046715494524</v>
      </c>
      <c r="H75" s="37" t="n">
        <f aca="false">IF(F75&lt;=0,0,MIN(Inputs!$L$9,F75+G75))</f>
        <v>110</v>
      </c>
      <c r="I75" s="37" t="n">
        <f aca="false">MAX(F75+G75-H75,0)</f>
        <v>1415.76152271005</v>
      </c>
      <c r="J75" s="37" t="n">
        <f aca="false">M74</f>
        <v>0</v>
      </c>
      <c r="K75" s="37" t="n">
        <f aca="false">J75*Inputs!$K$10/12</f>
        <v>0</v>
      </c>
      <c r="L75" s="37" t="n">
        <f aca="false">IF(J75&lt;=0,0,MIN(Inputs!$L$10,J75+K75))</f>
        <v>0</v>
      </c>
      <c r="M75" s="37" t="n">
        <f aca="false">MAX(J75+K75-L75,0)</f>
        <v>0</v>
      </c>
      <c r="N75" s="37" t="n">
        <f aca="false">Q74</f>
        <v>0</v>
      </c>
      <c r="O75" s="37" t="n">
        <f aca="false">N75*Inputs!$K$11/12</f>
        <v>0</v>
      </c>
      <c r="P75" s="37" t="n">
        <f aca="false">IF(N75&lt;=0,0,MIN(Inputs!$L$11,N75+O75))</f>
        <v>0</v>
      </c>
      <c r="Q75" s="37" t="n">
        <f aca="false">MAX(N75+O75-P75,0)</f>
        <v>0</v>
      </c>
      <c r="R75" s="37" t="n">
        <f aca="false">U74</f>
        <v>6617.54499609012</v>
      </c>
      <c r="S75" s="37" t="n">
        <f aca="false">R75*Inputs!$K$12/12</f>
        <v>24.8157937353379</v>
      </c>
      <c r="T75" s="37" t="n">
        <f aca="false">IF(R75&lt;=0,0,MIN(Inputs!$L$12,R75+S75))</f>
        <v>210</v>
      </c>
      <c r="U75" s="37" t="n">
        <f aca="false">MAX(R75+S75-T75,0)</f>
        <v>6432.36078982546</v>
      </c>
      <c r="V75" s="37" t="n">
        <f aca="false">Y74</f>
        <v>0</v>
      </c>
      <c r="W75" s="37" t="n">
        <f aca="false">V75*Inputs!$K$13/12</f>
        <v>0</v>
      </c>
      <c r="X75" s="37" t="n">
        <f aca="false">IF(V75&lt;=0,0,MIN(Inputs!$L$13,V75+W75))</f>
        <v>0</v>
      </c>
      <c r="Y75" s="37" t="n">
        <f aca="false">MAX(V75+W75-X75,0)</f>
        <v>0</v>
      </c>
      <c r="Z75" s="37" t="n">
        <f aca="false">E75+I75+M75+Q75+U75+Y75</f>
        <v>7848.12231253551</v>
      </c>
      <c r="AA75" s="37" t="n">
        <f aca="false">C75+G75+K75+O75+S75+W75</f>
        <v>54.7204652847903</v>
      </c>
    </row>
    <row r="76" customFormat="false" ht="15" hidden="false" customHeight="false" outlineLevel="0" collapsed="false">
      <c r="A76" s="36" t="n">
        <v>72</v>
      </c>
      <c r="B76" s="37" t="n">
        <f aca="false">E75</f>
        <v>0</v>
      </c>
      <c r="C76" s="37" t="n">
        <f aca="false">B76*Inputs!$K$8/12</f>
        <v>0</v>
      </c>
      <c r="D76" s="37" t="n">
        <f aca="false">IF(B76&lt;=0,0,MIN(Inputs!$L$8,B76+C76))</f>
        <v>0</v>
      </c>
      <c r="E76" s="37" t="n">
        <f aca="false">MAX(B76+C76-D76,0)</f>
        <v>0</v>
      </c>
      <c r="F76" s="37" t="n">
        <f aca="false">I75</f>
        <v>1415.76152271005</v>
      </c>
      <c r="G76" s="37" t="n">
        <f aca="false">F76*Inputs!$K$9/12</f>
        <v>28.3034324415118</v>
      </c>
      <c r="H76" s="37" t="n">
        <f aca="false">IF(F76&lt;=0,0,MIN(Inputs!$L$9,F76+G76))</f>
        <v>110</v>
      </c>
      <c r="I76" s="37" t="n">
        <f aca="false">MAX(F76+G76-H76,0)</f>
        <v>1334.06495515157</v>
      </c>
      <c r="J76" s="37" t="n">
        <f aca="false">M75</f>
        <v>0</v>
      </c>
      <c r="K76" s="37" t="n">
        <f aca="false">J76*Inputs!$K$10/12</f>
        <v>0</v>
      </c>
      <c r="L76" s="37" t="n">
        <f aca="false">IF(J76&lt;=0,0,MIN(Inputs!$L$10,J76+K76))</f>
        <v>0</v>
      </c>
      <c r="M76" s="37" t="n">
        <f aca="false">MAX(J76+K76-L76,0)</f>
        <v>0</v>
      </c>
      <c r="N76" s="37" t="n">
        <f aca="false">Q75</f>
        <v>0</v>
      </c>
      <c r="O76" s="37" t="n">
        <f aca="false">N76*Inputs!$K$11/12</f>
        <v>0</v>
      </c>
      <c r="P76" s="37" t="n">
        <f aca="false">IF(N76&lt;=0,0,MIN(Inputs!$L$11,N76+O76))</f>
        <v>0</v>
      </c>
      <c r="Q76" s="37" t="n">
        <f aca="false">MAX(N76+O76-P76,0)</f>
        <v>0</v>
      </c>
      <c r="R76" s="37" t="n">
        <f aca="false">U75</f>
        <v>6432.36078982546</v>
      </c>
      <c r="S76" s="37" t="n">
        <f aca="false">R76*Inputs!$K$12/12</f>
        <v>24.1213529618455</v>
      </c>
      <c r="T76" s="37" t="n">
        <f aca="false">IF(R76&lt;=0,0,MIN(Inputs!$L$12,R76+S76))</f>
        <v>210</v>
      </c>
      <c r="U76" s="37" t="n">
        <f aca="false">MAX(R76+S76-T76,0)</f>
        <v>6246.4821427873</v>
      </c>
      <c r="V76" s="37" t="n">
        <f aca="false">Y75</f>
        <v>0</v>
      </c>
      <c r="W76" s="37" t="n">
        <f aca="false">V76*Inputs!$K$13/12</f>
        <v>0</v>
      </c>
      <c r="X76" s="37" t="n">
        <f aca="false">IF(V76&lt;=0,0,MIN(Inputs!$L$13,V76+W76))</f>
        <v>0</v>
      </c>
      <c r="Y76" s="37" t="n">
        <f aca="false">MAX(V76+W76-X76,0)</f>
        <v>0</v>
      </c>
      <c r="Z76" s="37" t="n">
        <f aca="false">E76+I76+M76+Q76+U76+Y76</f>
        <v>7580.54709793887</v>
      </c>
      <c r="AA76" s="37" t="n">
        <f aca="false">C76+G76+K76+O76+S76+W76</f>
        <v>52.4247854033573</v>
      </c>
    </row>
    <row r="77" customFormat="false" ht="15" hidden="false" customHeight="false" outlineLevel="0" collapsed="false">
      <c r="A77" s="36" t="n">
        <v>73</v>
      </c>
      <c r="B77" s="37" t="n">
        <f aca="false">E76</f>
        <v>0</v>
      </c>
      <c r="C77" s="37" t="n">
        <f aca="false">B77*Inputs!$K$8/12</f>
        <v>0</v>
      </c>
      <c r="D77" s="37" t="n">
        <f aca="false">IF(B77&lt;=0,0,MIN(Inputs!$L$8,B77+C77))</f>
        <v>0</v>
      </c>
      <c r="E77" s="37" t="n">
        <f aca="false">MAX(B77+C77-D77,0)</f>
        <v>0</v>
      </c>
      <c r="F77" s="37" t="n">
        <f aca="false">I76</f>
        <v>1334.06495515157</v>
      </c>
      <c r="G77" s="37" t="n">
        <f aca="false">F77*Inputs!$K$9/12</f>
        <v>26.6701818950717</v>
      </c>
      <c r="H77" s="37" t="n">
        <f aca="false">IF(F77&lt;=0,0,MIN(Inputs!$L$9,F77+G77))</f>
        <v>110</v>
      </c>
      <c r="I77" s="37" t="n">
        <f aca="false">MAX(F77+G77-H77,0)</f>
        <v>1250.73513704664</v>
      </c>
      <c r="J77" s="37" t="n">
        <f aca="false">M76</f>
        <v>0</v>
      </c>
      <c r="K77" s="37" t="n">
        <f aca="false">J77*Inputs!$K$10/12</f>
        <v>0</v>
      </c>
      <c r="L77" s="37" t="n">
        <f aca="false">IF(J77&lt;=0,0,MIN(Inputs!$L$10,J77+K77))</f>
        <v>0</v>
      </c>
      <c r="M77" s="37" t="n">
        <f aca="false">MAX(J77+K77-L77,0)</f>
        <v>0</v>
      </c>
      <c r="N77" s="37" t="n">
        <f aca="false">Q76</f>
        <v>0</v>
      </c>
      <c r="O77" s="37" t="n">
        <f aca="false">N77*Inputs!$K$11/12</f>
        <v>0</v>
      </c>
      <c r="P77" s="37" t="n">
        <f aca="false">IF(N77&lt;=0,0,MIN(Inputs!$L$11,N77+O77))</f>
        <v>0</v>
      </c>
      <c r="Q77" s="37" t="n">
        <f aca="false">MAX(N77+O77-P77,0)</f>
        <v>0</v>
      </c>
      <c r="R77" s="37" t="n">
        <f aca="false">U76</f>
        <v>6246.4821427873</v>
      </c>
      <c r="S77" s="37" t="n">
        <f aca="false">R77*Inputs!$K$12/12</f>
        <v>23.4243080354524</v>
      </c>
      <c r="T77" s="37" t="n">
        <f aca="false">IF(R77&lt;=0,0,MIN(Inputs!$L$12,R77+S77))</f>
        <v>210</v>
      </c>
      <c r="U77" s="37" t="n">
        <f aca="false">MAX(R77+S77-T77,0)</f>
        <v>6059.90645082275</v>
      </c>
      <c r="V77" s="37" t="n">
        <f aca="false">Y76</f>
        <v>0</v>
      </c>
      <c r="W77" s="37" t="n">
        <f aca="false">V77*Inputs!$K$13/12</f>
        <v>0</v>
      </c>
      <c r="X77" s="37" t="n">
        <f aca="false">IF(V77&lt;=0,0,MIN(Inputs!$L$13,V77+W77))</f>
        <v>0</v>
      </c>
      <c r="Y77" s="37" t="n">
        <f aca="false">MAX(V77+W77-X77,0)</f>
        <v>0</v>
      </c>
      <c r="Z77" s="37" t="n">
        <f aca="false">E77+I77+M77+Q77+U77+Y77</f>
        <v>7310.64158786939</v>
      </c>
      <c r="AA77" s="37" t="n">
        <f aca="false">C77+G77+K77+O77+S77+W77</f>
        <v>50.0944899305241</v>
      </c>
    </row>
    <row r="78" customFormat="false" ht="15" hidden="false" customHeight="false" outlineLevel="0" collapsed="false">
      <c r="A78" s="36" t="n">
        <v>74</v>
      </c>
      <c r="B78" s="37" t="n">
        <f aca="false">E77</f>
        <v>0</v>
      </c>
      <c r="C78" s="37" t="n">
        <f aca="false">B78*Inputs!$K$8/12</f>
        <v>0</v>
      </c>
      <c r="D78" s="37" t="n">
        <f aca="false">IF(B78&lt;=0,0,MIN(Inputs!$L$8,B78+C78))</f>
        <v>0</v>
      </c>
      <c r="E78" s="37" t="n">
        <f aca="false">MAX(B78+C78-D78,0)</f>
        <v>0</v>
      </c>
      <c r="F78" s="37" t="n">
        <f aca="false">I77</f>
        <v>1250.73513704664</v>
      </c>
      <c r="G78" s="37" t="n">
        <f aca="false">F78*Inputs!$K$9/12</f>
        <v>25.004279948124</v>
      </c>
      <c r="H78" s="37" t="n">
        <f aca="false">IF(F78&lt;=0,0,MIN(Inputs!$L$9,F78+G78))</f>
        <v>110</v>
      </c>
      <c r="I78" s="37" t="n">
        <f aca="false">MAX(F78+G78-H78,0)</f>
        <v>1165.73941699476</v>
      </c>
      <c r="J78" s="37" t="n">
        <f aca="false">M77</f>
        <v>0</v>
      </c>
      <c r="K78" s="37" t="n">
        <f aca="false">J78*Inputs!$K$10/12</f>
        <v>0</v>
      </c>
      <c r="L78" s="37" t="n">
        <f aca="false">IF(J78&lt;=0,0,MIN(Inputs!$L$10,J78+K78))</f>
        <v>0</v>
      </c>
      <c r="M78" s="37" t="n">
        <f aca="false">MAX(J78+K78-L78,0)</f>
        <v>0</v>
      </c>
      <c r="N78" s="37" t="n">
        <f aca="false">Q77</f>
        <v>0</v>
      </c>
      <c r="O78" s="37" t="n">
        <f aca="false">N78*Inputs!$K$11/12</f>
        <v>0</v>
      </c>
      <c r="P78" s="37" t="n">
        <f aca="false">IF(N78&lt;=0,0,MIN(Inputs!$L$11,N78+O78))</f>
        <v>0</v>
      </c>
      <c r="Q78" s="37" t="n">
        <f aca="false">MAX(N78+O78-P78,0)</f>
        <v>0</v>
      </c>
      <c r="R78" s="37" t="n">
        <f aca="false">U77</f>
        <v>6059.90645082275</v>
      </c>
      <c r="S78" s="37" t="n">
        <f aca="false">R78*Inputs!$K$12/12</f>
        <v>22.7246491905853</v>
      </c>
      <c r="T78" s="37" t="n">
        <f aca="false">IF(R78&lt;=0,0,MIN(Inputs!$L$12,R78+S78))</f>
        <v>210</v>
      </c>
      <c r="U78" s="37" t="n">
        <f aca="false">MAX(R78+S78-T78,0)</f>
        <v>5872.63110001334</v>
      </c>
      <c r="V78" s="37" t="n">
        <f aca="false">Y77</f>
        <v>0</v>
      </c>
      <c r="W78" s="37" t="n">
        <f aca="false">V78*Inputs!$K$13/12</f>
        <v>0</v>
      </c>
      <c r="X78" s="37" t="n">
        <f aca="false">IF(V78&lt;=0,0,MIN(Inputs!$L$13,V78+W78))</f>
        <v>0</v>
      </c>
      <c r="Y78" s="37" t="n">
        <f aca="false">MAX(V78+W78-X78,0)</f>
        <v>0</v>
      </c>
      <c r="Z78" s="37" t="n">
        <f aca="false">E78+I78+M78+Q78+U78+Y78</f>
        <v>7038.3705170081</v>
      </c>
      <c r="AA78" s="37" t="n">
        <f aca="false">C78+G78+K78+O78+S78+W78</f>
        <v>47.7289291387094</v>
      </c>
    </row>
    <row r="79" customFormat="false" ht="15" hidden="false" customHeight="false" outlineLevel="0" collapsed="false">
      <c r="A79" s="36" t="n">
        <v>75</v>
      </c>
      <c r="B79" s="37" t="n">
        <f aca="false">E78</f>
        <v>0</v>
      </c>
      <c r="C79" s="37" t="n">
        <f aca="false">B79*Inputs!$K$8/12</f>
        <v>0</v>
      </c>
      <c r="D79" s="37" t="n">
        <f aca="false">IF(B79&lt;=0,0,MIN(Inputs!$L$8,B79+C79))</f>
        <v>0</v>
      </c>
      <c r="E79" s="37" t="n">
        <f aca="false">MAX(B79+C79-D79,0)</f>
        <v>0</v>
      </c>
      <c r="F79" s="37" t="n">
        <f aca="false">I78</f>
        <v>1165.73941699476</v>
      </c>
      <c r="G79" s="37" t="n">
        <f aca="false">F79*Inputs!$K$9/12</f>
        <v>23.3050738447536</v>
      </c>
      <c r="H79" s="37" t="n">
        <f aca="false">IF(F79&lt;=0,0,MIN(Inputs!$L$9,F79+G79))</f>
        <v>110</v>
      </c>
      <c r="I79" s="37" t="n">
        <f aca="false">MAX(F79+G79-H79,0)</f>
        <v>1079.04449083952</v>
      </c>
      <c r="J79" s="37" t="n">
        <f aca="false">M78</f>
        <v>0</v>
      </c>
      <c r="K79" s="37" t="n">
        <f aca="false">J79*Inputs!$K$10/12</f>
        <v>0</v>
      </c>
      <c r="L79" s="37" t="n">
        <f aca="false">IF(J79&lt;=0,0,MIN(Inputs!$L$10,J79+K79))</f>
        <v>0</v>
      </c>
      <c r="M79" s="37" t="n">
        <f aca="false">MAX(J79+K79-L79,0)</f>
        <v>0</v>
      </c>
      <c r="N79" s="37" t="n">
        <f aca="false">Q78</f>
        <v>0</v>
      </c>
      <c r="O79" s="37" t="n">
        <f aca="false">N79*Inputs!$K$11/12</f>
        <v>0</v>
      </c>
      <c r="P79" s="37" t="n">
        <f aca="false">IF(N79&lt;=0,0,MIN(Inputs!$L$11,N79+O79))</f>
        <v>0</v>
      </c>
      <c r="Q79" s="37" t="n">
        <f aca="false">MAX(N79+O79-P79,0)</f>
        <v>0</v>
      </c>
      <c r="R79" s="37" t="n">
        <f aca="false">U78</f>
        <v>5872.63110001334</v>
      </c>
      <c r="S79" s="37" t="n">
        <f aca="false">R79*Inputs!$K$12/12</f>
        <v>22.02236662505</v>
      </c>
      <c r="T79" s="37" t="n">
        <f aca="false">IF(R79&lt;=0,0,MIN(Inputs!$L$12,R79+S79))</f>
        <v>210</v>
      </c>
      <c r="U79" s="37" t="n">
        <f aca="false">MAX(R79+S79-T79,0)</f>
        <v>5684.65346663839</v>
      </c>
      <c r="V79" s="37" t="n">
        <f aca="false">Y78</f>
        <v>0</v>
      </c>
      <c r="W79" s="37" t="n">
        <f aca="false">V79*Inputs!$K$13/12</f>
        <v>0</v>
      </c>
      <c r="X79" s="37" t="n">
        <f aca="false">IF(V79&lt;=0,0,MIN(Inputs!$L$13,V79+W79))</f>
        <v>0</v>
      </c>
      <c r="Y79" s="37" t="n">
        <f aca="false">MAX(V79+W79-X79,0)</f>
        <v>0</v>
      </c>
      <c r="Z79" s="37" t="n">
        <f aca="false">E79+I79+M79+Q79+U79+Y79</f>
        <v>6763.69795747791</v>
      </c>
      <c r="AA79" s="37" t="n">
        <f aca="false">C79+G79+K79+O79+S79+W79</f>
        <v>45.3274404698036</v>
      </c>
    </row>
    <row r="80" customFormat="false" ht="15" hidden="false" customHeight="false" outlineLevel="0" collapsed="false">
      <c r="A80" s="36" t="n">
        <v>76</v>
      </c>
      <c r="B80" s="37" t="n">
        <f aca="false">E79</f>
        <v>0</v>
      </c>
      <c r="C80" s="37" t="n">
        <f aca="false">B80*Inputs!$K$8/12</f>
        <v>0</v>
      </c>
      <c r="D80" s="37" t="n">
        <f aca="false">IF(B80&lt;=0,0,MIN(Inputs!$L$8,B80+C80))</f>
        <v>0</v>
      </c>
      <c r="E80" s="37" t="n">
        <f aca="false">MAX(B80+C80-D80,0)</f>
        <v>0</v>
      </c>
      <c r="F80" s="37" t="n">
        <f aca="false">I79</f>
        <v>1079.04449083952</v>
      </c>
      <c r="G80" s="37" t="n">
        <f aca="false">F80*Inputs!$K$9/12</f>
        <v>21.5718977793667</v>
      </c>
      <c r="H80" s="37" t="n">
        <f aca="false">IF(F80&lt;=0,0,MIN(Inputs!$L$9,F80+G80))</f>
        <v>110</v>
      </c>
      <c r="I80" s="37" t="n">
        <f aca="false">MAX(F80+G80-H80,0)</f>
        <v>990.616388618883</v>
      </c>
      <c r="J80" s="37" t="n">
        <f aca="false">M79</f>
        <v>0</v>
      </c>
      <c r="K80" s="37" t="n">
        <f aca="false">J80*Inputs!$K$10/12</f>
        <v>0</v>
      </c>
      <c r="L80" s="37" t="n">
        <f aca="false">IF(J80&lt;=0,0,MIN(Inputs!$L$10,J80+K80))</f>
        <v>0</v>
      </c>
      <c r="M80" s="37" t="n">
        <f aca="false">MAX(J80+K80-L80,0)</f>
        <v>0</v>
      </c>
      <c r="N80" s="37" t="n">
        <f aca="false">Q79</f>
        <v>0</v>
      </c>
      <c r="O80" s="37" t="n">
        <f aca="false">N80*Inputs!$K$11/12</f>
        <v>0</v>
      </c>
      <c r="P80" s="37" t="n">
        <f aca="false">IF(N80&lt;=0,0,MIN(Inputs!$L$11,N80+O80))</f>
        <v>0</v>
      </c>
      <c r="Q80" s="37" t="n">
        <f aca="false">MAX(N80+O80-P80,0)</f>
        <v>0</v>
      </c>
      <c r="R80" s="37" t="n">
        <f aca="false">U79</f>
        <v>5684.65346663839</v>
      </c>
      <c r="S80" s="37" t="n">
        <f aca="false">R80*Inputs!$K$12/12</f>
        <v>21.317450499894</v>
      </c>
      <c r="T80" s="37" t="n">
        <f aca="false">IF(R80&lt;=0,0,MIN(Inputs!$L$12,R80+S80))</f>
        <v>210</v>
      </c>
      <c r="U80" s="37" t="n">
        <f aca="false">MAX(R80+S80-T80,0)</f>
        <v>5495.97091713828</v>
      </c>
      <c r="V80" s="37" t="n">
        <f aca="false">Y79</f>
        <v>0</v>
      </c>
      <c r="W80" s="37" t="n">
        <f aca="false">V80*Inputs!$K$13/12</f>
        <v>0</v>
      </c>
      <c r="X80" s="37" t="n">
        <f aca="false">IF(V80&lt;=0,0,MIN(Inputs!$L$13,V80+W80))</f>
        <v>0</v>
      </c>
      <c r="Y80" s="37" t="n">
        <f aca="false">MAX(V80+W80-X80,0)</f>
        <v>0</v>
      </c>
      <c r="Z80" s="37" t="n">
        <f aca="false">E80+I80+M80+Q80+U80+Y80</f>
        <v>6486.58730575717</v>
      </c>
      <c r="AA80" s="37" t="n">
        <f aca="false">C80+G80+K80+O80+S80+W80</f>
        <v>42.8893482792606</v>
      </c>
    </row>
    <row r="81" customFormat="false" ht="15" hidden="false" customHeight="false" outlineLevel="0" collapsed="false">
      <c r="A81" s="36" t="n">
        <v>77</v>
      </c>
      <c r="B81" s="37" t="n">
        <f aca="false">E80</f>
        <v>0</v>
      </c>
      <c r="C81" s="37" t="n">
        <f aca="false">B81*Inputs!$K$8/12</f>
        <v>0</v>
      </c>
      <c r="D81" s="37" t="n">
        <f aca="false">IF(B81&lt;=0,0,MIN(Inputs!$L$8,B81+C81))</f>
        <v>0</v>
      </c>
      <c r="E81" s="37" t="n">
        <f aca="false">MAX(B81+C81-D81,0)</f>
        <v>0</v>
      </c>
      <c r="F81" s="37" t="n">
        <f aca="false">I80</f>
        <v>990.616388618883</v>
      </c>
      <c r="G81" s="37" t="n">
        <f aca="false">F81*Inputs!$K$9/12</f>
        <v>19.8040726358058</v>
      </c>
      <c r="H81" s="37" t="n">
        <f aca="false">IF(F81&lt;=0,0,MIN(Inputs!$L$9,F81+G81))</f>
        <v>110</v>
      </c>
      <c r="I81" s="37" t="n">
        <f aca="false">MAX(F81+G81-H81,0)</f>
        <v>900.420461254689</v>
      </c>
      <c r="J81" s="37" t="n">
        <f aca="false">M80</f>
        <v>0</v>
      </c>
      <c r="K81" s="37" t="n">
        <f aca="false">J81*Inputs!$K$10/12</f>
        <v>0</v>
      </c>
      <c r="L81" s="37" t="n">
        <f aca="false">IF(J81&lt;=0,0,MIN(Inputs!$L$10,J81+K81))</f>
        <v>0</v>
      </c>
      <c r="M81" s="37" t="n">
        <f aca="false">MAX(J81+K81-L81,0)</f>
        <v>0</v>
      </c>
      <c r="N81" s="37" t="n">
        <f aca="false">Q80</f>
        <v>0</v>
      </c>
      <c r="O81" s="37" t="n">
        <f aca="false">N81*Inputs!$K$11/12</f>
        <v>0</v>
      </c>
      <c r="P81" s="37" t="n">
        <f aca="false">IF(N81&lt;=0,0,MIN(Inputs!$L$11,N81+O81))</f>
        <v>0</v>
      </c>
      <c r="Q81" s="37" t="n">
        <f aca="false">MAX(N81+O81-P81,0)</f>
        <v>0</v>
      </c>
      <c r="R81" s="37" t="n">
        <f aca="false">U80</f>
        <v>5495.97091713828</v>
      </c>
      <c r="S81" s="37" t="n">
        <f aca="false">R81*Inputs!$K$12/12</f>
        <v>20.6098909392686</v>
      </c>
      <c r="T81" s="37" t="n">
        <f aca="false">IF(R81&lt;=0,0,MIN(Inputs!$L$12,R81+S81))</f>
        <v>210</v>
      </c>
      <c r="U81" s="37" t="n">
        <f aca="false">MAX(R81+S81-T81,0)</f>
        <v>5306.58080807755</v>
      </c>
      <c r="V81" s="37" t="n">
        <f aca="false">Y80</f>
        <v>0</v>
      </c>
      <c r="W81" s="37" t="n">
        <f aca="false">V81*Inputs!$K$13/12</f>
        <v>0</v>
      </c>
      <c r="X81" s="37" t="n">
        <f aca="false">IF(V81&lt;=0,0,MIN(Inputs!$L$13,V81+W81))</f>
        <v>0</v>
      </c>
      <c r="Y81" s="37" t="n">
        <f aca="false">MAX(V81+W81-X81,0)</f>
        <v>0</v>
      </c>
      <c r="Z81" s="37" t="n">
        <f aca="false">E81+I81+M81+Q81+U81+Y81</f>
        <v>6207.00126933224</v>
      </c>
      <c r="AA81" s="37" t="n">
        <f aca="false">C81+G81+K81+O81+S81+W81</f>
        <v>40.4139635750744</v>
      </c>
    </row>
    <row r="82" customFormat="false" ht="15" hidden="false" customHeight="false" outlineLevel="0" collapsed="false">
      <c r="A82" s="36" t="n">
        <v>78</v>
      </c>
      <c r="B82" s="37" t="n">
        <f aca="false">E81</f>
        <v>0</v>
      </c>
      <c r="C82" s="37" t="n">
        <f aca="false">B82*Inputs!$K$8/12</f>
        <v>0</v>
      </c>
      <c r="D82" s="37" t="n">
        <f aca="false">IF(B82&lt;=0,0,MIN(Inputs!$L$8,B82+C82))</f>
        <v>0</v>
      </c>
      <c r="E82" s="37" t="n">
        <f aca="false">MAX(B82+C82-D82,0)</f>
        <v>0</v>
      </c>
      <c r="F82" s="37" t="n">
        <f aca="false">I81</f>
        <v>900.420461254689</v>
      </c>
      <c r="G82" s="37" t="n">
        <f aca="false">F82*Inputs!$K$9/12</f>
        <v>18.00090572125</v>
      </c>
      <c r="H82" s="37" t="n">
        <f aca="false">IF(F82&lt;=0,0,MIN(Inputs!$L$9,F82+G82))</f>
        <v>110</v>
      </c>
      <c r="I82" s="37" t="n">
        <f aca="false">MAX(F82+G82-H82,0)</f>
        <v>808.421366975939</v>
      </c>
      <c r="J82" s="37" t="n">
        <f aca="false">M81</f>
        <v>0</v>
      </c>
      <c r="K82" s="37" t="n">
        <f aca="false">J82*Inputs!$K$10/12</f>
        <v>0</v>
      </c>
      <c r="L82" s="37" t="n">
        <f aca="false">IF(J82&lt;=0,0,MIN(Inputs!$L$10,J82+K82))</f>
        <v>0</v>
      </c>
      <c r="M82" s="37" t="n">
        <f aca="false">MAX(J82+K82-L82,0)</f>
        <v>0</v>
      </c>
      <c r="N82" s="37" t="n">
        <f aca="false">Q81</f>
        <v>0</v>
      </c>
      <c r="O82" s="37" t="n">
        <f aca="false">N82*Inputs!$K$11/12</f>
        <v>0</v>
      </c>
      <c r="P82" s="37" t="n">
        <f aca="false">IF(N82&lt;=0,0,MIN(Inputs!$L$11,N82+O82))</f>
        <v>0</v>
      </c>
      <c r="Q82" s="37" t="n">
        <f aca="false">MAX(N82+O82-P82,0)</f>
        <v>0</v>
      </c>
      <c r="R82" s="37" t="n">
        <f aca="false">U81</f>
        <v>5306.58080807755</v>
      </c>
      <c r="S82" s="37" t="n">
        <f aca="false">R82*Inputs!$K$12/12</f>
        <v>19.8996780302908</v>
      </c>
      <c r="T82" s="37" t="n">
        <f aca="false">IF(R82&lt;=0,0,MIN(Inputs!$L$12,R82+S82))</f>
        <v>210</v>
      </c>
      <c r="U82" s="37" t="n">
        <f aca="false">MAX(R82+S82-T82,0)</f>
        <v>5116.48048610784</v>
      </c>
      <c r="V82" s="37" t="n">
        <f aca="false">Y81</f>
        <v>0</v>
      </c>
      <c r="W82" s="37" t="n">
        <f aca="false">V82*Inputs!$K$13/12</f>
        <v>0</v>
      </c>
      <c r="X82" s="37" t="n">
        <f aca="false">IF(V82&lt;=0,0,MIN(Inputs!$L$13,V82+W82))</f>
        <v>0</v>
      </c>
      <c r="Y82" s="37" t="n">
        <f aca="false">MAX(V82+W82-X82,0)</f>
        <v>0</v>
      </c>
      <c r="Z82" s="37" t="n">
        <f aca="false">E82+I82+M82+Q82+U82+Y82</f>
        <v>5924.90185308378</v>
      </c>
      <c r="AA82" s="37" t="n">
        <f aca="false">C82+G82+K82+O82+S82+W82</f>
        <v>37.9005837515408</v>
      </c>
    </row>
    <row r="83" customFormat="false" ht="15" hidden="false" customHeight="false" outlineLevel="0" collapsed="false">
      <c r="A83" s="36" t="n">
        <v>79</v>
      </c>
      <c r="B83" s="37" t="n">
        <f aca="false">E82</f>
        <v>0</v>
      </c>
      <c r="C83" s="37" t="n">
        <f aca="false">B83*Inputs!$K$8/12</f>
        <v>0</v>
      </c>
      <c r="D83" s="37" t="n">
        <f aca="false">IF(B83&lt;=0,0,MIN(Inputs!$L$8,B83+C83))</f>
        <v>0</v>
      </c>
      <c r="E83" s="37" t="n">
        <f aca="false">MAX(B83+C83-D83,0)</f>
        <v>0</v>
      </c>
      <c r="F83" s="37" t="n">
        <f aca="false">I82</f>
        <v>808.421366975939</v>
      </c>
      <c r="G83" s="37" t="n">
        <f aca="false">F83*Inputs!$K$9/12</f>
        <v>16.161690494794</v>
      </c>
      <c r="H83" s="37" t="n">
        <f aca="false">IF(F83&lt;=0,0,MIN(Inputs!$L$9,F83+G83))</f>
        <v>110</v>
      </c>
      <c r="I83" s="37" t="n">
        <f aca="false">MAX(F83+G83-H83,0)</f>
        <v>714.583057470733</v>
      </c>
      <c r="J83" s="37" t="n">
        <f aca="false">M82</f>
        <v>0</v>
      </c>
      <c r="K83" s="37" t="n">
        <f aca="false">J83*Inputs!$K$10/12</f>
        <v>0</v>
      </c>
      <c r="L83" s="37" t="n">
        <f aca="false">IF(J83&lt;=0,0,MIN(Inputs!$L$10,J83+K83))</f>
        <v>0</v>
      </c>
      <c r="M83" s="37" t="n">
        <f aca="false">MAX(J83+K83-L83,0)</f>
        <v>0</v>
      </c>
      <c r="N83" s="37" t="n">
        <f aca="false">Q82</f>
        <v>0</v>
      </c>
      <c r="O83" s="37" t="n">
        <f aca="false">N83*Inputs!$K$11/12</f>
        <v>0</v>
      </c>
      <c r="P83" s="37" t="n">
        <f aca="false">IF(N83&lt;=0,0,MIN(Inputs!$L$11,N83+O83))</f>
        <v>0</v>
      </c>
      <c r="Q83" s="37" t="n">
        <f aca="false">MAX(N83+O83-P83,0)</f>
        <v>0</v>
      </c>
      <c r="R83" s="37" t="n">
        <f aca="false">U82</f>
        <v>5116.48048610784</v>
      </c>
      <c r="S83" s="37" t="n">
        <f aca="false">R83*Inputs!$K$12/12</f>
        <v>19.1868018229044</v>
      </c>
      <c r="T83" s="37" t="n">
        <f aca="false">IF(R83&lt;=0,0,MIN(Inputs!$L$12,R83+S83))</f>
        <v>210</v>
      </c>
      <c r="U83" s="37" t="n">
        <f aca="false">MAX(R83+S83-T83,0)</f>
        <v>4925.66728793075</v>
      </c>
      <c r="V83" s="37" t="n">
        <f aca="false">Y82</f>
        <v>0</v>
      </c>
      <c r="W83" s="37" t="n">
        <f aca="false">V83*Inputs!$K$13/12</f>
        <v>0</v>
      </c>
      <c r="X83" s="37" t="n">
        <f aca="false">IF(V83&lt;=0,0,MIN(Inputs!$L$13,V83+W83))</f>
        <v>0</v>
      </c>
      <c r="Y83" s="37" t="n">
        <f aca="false">MAX(V83+W83-X83,0)</f>
        <v>0</v>
      </c>
      <c r="Z83" s="37" t="n">
        <f aca="false">E83+I83+M83+Q83+U83+Y83</f>
        <v>5640.25034540148</v>
      </c>
      <c r="AA83" s="37" t="n">
        <f aca="false">C83+G83+K83+O83+S83+W83</f>
        <v>35.3484923176984</v>
      </c>
    </row>
    <row r="84" customFormat="false" ht="15" hidden="false" customHeight="false" outlineLevel="0" collapsed="false">
      <c r="A84" s="36" t="n">
        <v>80</v>
      </c>
      <c r="B84" s="37" t="n">
        <f aca="false">E83</f>
        <v>0</v>
      </c>
      <c r="C84" s="37" t="n">
        <f aca="false">B84*Inputs!$K$8/12</f>
        <v>0</v>
      </c>
      <c r="D84" s="37" t="n">
        <f aca="false">IF(B84&lt;=0,0,MIN(Inputs!$L$8,B84+C84))</f>
        <v>0</v>
      </c>
      <c r="E84" s="37" t="n">
        <f aca="false">MAX(B84+C84-D84,0)</f>
        <v>0</v>
      </c>
      <c r="F84" s="37" t="n">
        <f aca="false">I83</f>
        <v>714.583057470733</v>
      </c>
      <c r="G84" s="37" t="n">
        <f aca="false">F84*Inputs!$K$9/12</f>
        <v>14.2857062906024</v>
      </c>
      <c r="H84" s="37" t="n">
        <f aca="false">IF(F84&lt;=0,0,MIN(Inputs!$L$9,F84+G84))</f>
        <v>110</v>
      </c>
      <c r="I84" s="37" t="n">
        <f aca="false">MAX(F84+G84-H84,0)</f>
        <v>618.868763761335</v>
      </c>
      <c r="J84" s="37" t="n">
        <f aca="false">M83</f>
        <v>0</v>
      </c>
      <c r="K84" s="37" t="n">
        <f aca="false">J84*Inputs!$K$10/12</f>
        <v>0</v>
      </c>
      <c r="L84" s="37" t="n">
        <f aca="false">IF(J84&lt;=0,0,MIN(Inputs!$L$10,J84+K84))</f>
        <v>0</v>
      </c>
      <c r="M84" s="37" t="n">
        <f aca="false">MAX(J84+K84-L84,0)</f>
        <v>0</v>
      </c>
      <c r="N84" s="37" t="n">
        <f aca="false">Q83</f>
        <v>0</v>
      </c>
      <c r="O84" s="37" t="n">
        <f aca="false">N84*Inputs!$K$11/12</f>
        <v>0</v>
      </c>
      <c r="P84" s="37" t="n">
        <f aca="false">IF(N84&lt;=0,0,MIN(Inputs!$L$11,N84+O84))</f>
        <v>0</v>
      </c>
      <c r="Q84" s="37" t="n">
        <f aca="false">MAX(N84+O84-P84,0)</f>
        <v>0</v>
      </c>
      <c r="R84" s="37" t="n">
        <f aca="false">U83</f>
        <v>4925.66728793075</v>
      </c>
      <c r="S84" s="37" t="n">
        <f aca="false">R84*Inputs!$K$12/12</f>
        <v>18.4712523297403</v>
      </c>
      <c r="T84" s="37" t="n">
        <f aca="false">IF(R84&lt;=0,0,MIN(Inputs!$L$12,R84+S84))</f>
        <v>210</v>
      </c>
      <c r="U84" s="37" t="n">
        <f aca="false">MAX(R84+S84-T84,0)</f>
        <v>4734.13854026049</v>
      </c>
      <c r="V84" s="37" t="n">
        <f aca="false">Y83</f>
        <v>0</v>
      </c>
      <c r="W84" s="37" t="n">
        <f aca="false">V84*Inputs!$K$13/12</f>
        <v>0</v>
      </c>
      <c r="X84" s="37" t="n">
        <f aca="false">IF(V84&lt;=0,0,MIN(Inputs!$L$13,V84+W84))</f>
        <v>0</v>
      </c>
      <c r="Y84" s="37" t="n">
        <f aca="false">MAX(V84+W84-X84,0)</f>
        <v>0</v>
      </c>
      <c r="Z84" s="37" t="n">
        <f aca="false">E84+I84+M84+Q84+U84+Y84</f>
        <v>5353.00730402182</v>
      </c>
      <c r="AA84" s="37" t="n">
        <f aca="false">C84+G84+K84+O84+S84+W84</f>
        <v>32.7569586203427</v>
      </c>
    </row>
    <row r="85" customFormat="false" ht="15" hidden="false" customHeight="false" outlineLevel="0" collapsed="false">
      <c r="A85" s="36" t="n">
        <v>81</v>
      </c>
      <c r="B85" s="37" t="n">
        <f aca="false">E84</f>
        <v>0</v>
      </c>
      <c r="C85" s="37" t="n">
        <f aca="false">B85*Inputs!$K$8/12</f>
        <v>0</v>
      </c>
      <c r="D85" s="37" t="n">
        <f aca="false">IF(B85&lt;=0,0,MIN(Inputs!$L$8,B85+C85))</f>
        <v>0</v>
      </c>
      <c r="E85" s="37" t="n">
        <f aca="false">MAX(B85+C85-D85,0)</f>
        <v>0</v>
      </c>
      <c r="F85" s="37" t="n">
        <f aca="false">I84</f>
        <v>618.868763761335</v>
      </c>
      <c r="G85" s="37" t="n">
        <f aca="false">F85*Inputs!$K$9/12</f>
        <v>12.3722180355287</v>
      </c>
      <c r="H85" s="37" t="n">
        <f aca="false">IF(F85&lt;=0,0,MIN(Inputs!$L$9,F85+G85))</f>
        <v>110</v>
      </c>
      <c r="I85" s="37" t="n">
        <f aca="false">MAX(F85+G85-H85,0)</f>
        <v>521.240981796864</v>
      </c>
      <c r="J85" s="37" t="n">
        <f aca="false">M84</f>
        <v>0</v>
      </c>
      <c r="K85" s="37" t="n">
        <f aca="false">J85*Inputs!$K$10/12</f>
        <v>0</v>
      </c>
      <c r="L85" s="37" t="n">
        <f aca="false">IF(J85&lt;=0,0,MIN(Inputs!$L$10,J85+K85))</f>
        <v>0</v>
      </c>
      <c r="M85" s="37" t="n">
        <f aca="false">MAX(J85+K85-L85,0)</f>
        <v>0</v>
      </c>
      <c r="N85" s="37" t="n">
        <f aca="false">Q84</f>
        <v>0</v>
      </c>
      <c r="O85" s="37" t="n">
        <f aca="false">N85*Inputs!$K$11/12</f>
        <v>0</v>
      </c>
      <c r="P85" s="37" t="n">
        <f aca="false">IF(N85&lt;=0,0,MIN(Inputs!$L$11,N85+O85))</f>
        <v>0</v>
      </c>
      <c r="Q85" s="37" t="n">
        <f aca="false">MAX(N85+O85-P85,0)</f>
        <v>0</v>
      </c>
      <c r="R85" s="37" t="n">
        <f aca="false">U84</f>
        <v>4734.13854026049</v>
      </c>
      <c r="S85" s="37" t="n">
        <f aca="false">R85*Inputs!$K$12/12</f>
        <v>17.7530195259768</v>
      </c>
      <c r="T85" s="37" t="n">
        <f aca="false">IF(R85&lt;=0,0,MIN(Inputs!$L$12,R85+S85))</f>
        <v>210</v>
      </c>
      <c r="U85" s="37" t="n">
        <f aca="false">MAX(R85+S85-T85,0)</f>
        <v>4541.89155978646</v>
      </c>
      <c r="V85" s="37" t="n">
        <f aca="false">Y84</f>
        <v>0</v>
      </c>
      <c r="W85" s="37" t="n">
        <f aca="false">V85*Inputs!$K$13/12</f>
        <v>0</v>
      </c>
      <c r="X85" s="37" t="n">
        <f aca="false">IF(V85&lt;=0,0,MIN(Inputs!$L$13,V85+W85))</f>
        <v>0</v>
      </c>
      <c r="Y85" s="37" t="n">
        <f aca="false">MAX(V85+W85-X85,0)</f>
        <v>0</v>
      </c>
      <c r="Z85" s="37" t="n">
        <f aca="false">E85+I85+M85+Q85+U85+Y85</f>
        <v>5063.13254158333</v>
      </c>
      <c r="AA85" s="37" t="n">
        <f aca="false">C85+G85+K85+O85+S85+W85</f>
        <v>30.1252375615055</v>
      </c>
    </row>
    <row r="86" customFormat="false" ht="15" hidden="false" customHeight="false" outlineLevel="0" collapsed="false">
      <c r="A86" s="36" t="n">
        <v>82</v>
      </c>
      <c r="B86" s="37" t="n">
        <f aca="false">E85</f>
        <v>0</v>
      </c>
      <c r="C86" s="37" t="n">
        <f aca="false">B86*Inputs!$K$8/12</f>
        <v>0</v>
      </c>
      <c r="D86" s="37" t="n">
        <f aca="false">IF(B86&lt;=0,0,MIN(Inputs!$L$8,B86+C86))</f>
        <v>0</v>
      </c>
      <c r="E86" s="37" t="n">
        <f aca="false">MAX(B86+C86-D86,0)</f>
        <v>0</v>
      </c>
      <c r="F86" s="37" t="n">
        <f aca="false">I85</f>
        <v>521.240981796864</v>
      </c>
      <c r="G86" s="37" t="n">
        <f aca="false">F86*Inputs!$K$9/12</f>
        <v>10.420475961089</v>
      </c>
      <c r="H86" s="37" t="n">
        <f aca="false">IF(F86&lt;=0,0,MIN(Inputs!$L$9,F86+G86))</f>
        <v>110</v>
      </c>
      <c r="I86" s="37" t="n">
        <f aca="false">MAX(F86+G86-H86,0)</f>
        <v>421.661457757953</v>
      </c>
      <c r="J86" s="37" t="n">
        <f aca="false">M85</f>
        <v>0</v>
      </c>
      <c r="K86" s="37" t="n">
        <f aca="false">J86*Inputs!$K$10/12</f>
        <v>0</v>
      </c>
      <c r="L86" s="37" t="n">
        <f aca="false">IF(J86&lt;=0,0,MIN(Inputs!$L$10,J86+K86))</f>
        <v>0</v>
      </c>
      <c r="M86" s="37" t="n">
        <f aca="false">MAX(J86+K86-L86,0)</f>
        <v>0</v>
      </c>
      <c r="N86" s="37" t="n">
        <f aca="false">Q85</f>
        <v>0</v>
      </c>
      <c r="O86" s="37" t="n">
        <f aca="false">N86*Inputs!$K$11/12</f>
        <v>0</v>
      </c>
      <c r="P86" s="37" t="n">
        <f aca="false">IF(N86&lt;=0,0,MIN(Inputs!$L$11,N86+O86))</f>
        <v>0</v>
      </c>
      <c r="Q86" s="37" t="n">
        <f aca="false">MAX(N86+O86-P86,0)</f>
        <v>0</v>
      </c>
      <c r="R86" s="37" t="n">
        <f aca="false">U85</f>
        <v>4541.89155978646</v>
      </c>
      <c r="S86" s="37" t="n">
        <f aca="false">R86*Inputs!$K$12/12</f>
        <v>17.0320933491992</v>
      </c>
      <c r="T86" s="37" t="n">
        <f aca="false">IF(R86&lt;=0,0,MIN(Inputs!$L$12,R86+S86))</f>
        <v>210</v>
      </c>
      <c r="U86" s="37" t="n">
        <f aca="false">MAX(R86+S86-T86,0)</f>
        <v>4348.92365313566</v>
      </c>
      <c r="V86" s="37" t="n">
        <f aca="false">Y85</f>
        <v>0</v>
      </c>
      <c r="W86" s="37" t="n">
        <f aca="false">V86*Inputs!$K$13/12</f>
        <v>0</v>
      </c>
      <c r="X86" s="37" t="n">
        <f aca="false">IF(V86&lt;=0,0,MIN(Inputs!$L$13,V86+W86))</f>
        <v>0</v>
      </c>
      <c r="Y86" s="37" t="n">
        <f aca="false">MAX(V86+W86-X86,0)</f>
        <v>0</v>
      </c>
      <c r="Z86" s="37" t="n">
        <f aca="false">E86+I86+M86+Q86+U86+Y86</f>
        <v>4770.58511089362</v>
      </c>
      <c r="AA86" s="37" t="n">
        <f aca="false">C86+G86+K86+O86+S86+W86</f>
        <v>27.4525693102882</v>
      </c>
    </row>
    <row r="87" customFormat="false" ht="15" hidden="false" customHeight="false" outlineLevel="0" collapsed="false">
      <c r="A87" s="36" t="n">
        <v>83</v>
      </c>
      <c r="B87" s="37" t="n">
        <f aca="false">E86</f>
        <v>0</v>
      </c>
      <c r="C87" s="37" t="n">
        <f aca="false">B87*Inputs!$K$8/12</f>
        <v>0</v>
      </c>
      <c r="D87" s="37" t="n">
        <f aca="false">IF(B87&lt;=0,0,MIN(Inputs!$L$8,B87+C87))</f>
        <v>0</v>
      </c>
      <c r="E87" s="37" t="n">
        <f aca="false">MAX(B87+C87-D87,0)</f>
        <v>0</v>
      </c>
      <c r="F87" s="37" t="n">
        <f aca="false">I86</f>
        <v>421.661457757953</v>
      </c>
      <c r="G87" s="37" t="n">
        <f aca="false">F87*Inputs!$K$9/12</f>
        <v>8.42971530967774</v>
      </c>
      <c r="H87" s="37" t="n">
        <f aca="false">IF(F87&lt;=0,0,MIN(Inputs!$L$9,F87+G87))</f>
        <v>110</v>
      </c>
      <c r="I87" s="37" t="n">
        <f aca="false">MAX(F87+G87-H87,0)</f>
        <v>320.091173067631</v>
      </c>
      <c r="J87" s="37" t="n">
        <f aca="false">M86</f>
        <v>0</v>
      </c>
      <c r="K87" s="37" t="n">
        <f aca="false">J87*Inputs!$K$10/12</f>
        <v>0</v>
      </c>
      <c r="L87" s="37" t="n">
        <f aca="false">IF(J87&lt;=0,0,MIN(Inputs!$L$10,J87+K87))</f>
        <v>0</v>
      </c>
      <c r="M87" s="37" t="n">
        <f aca="false">MAX(J87+K87-L87,0)</f>
        <v>0</v>
      </c>
      <c r="N87" s="37" t="n">
        <f aca="false">Q86</f>
        <v>0</v>
      </c>
      <c r="O87" s="37" t="n">
        <f aca="false">N87*Inputs!$K$11/12</f>
        <v>0</v>
      </c>
      <c r="P87" s="37" t="n">
        <f aca="false">IF(N87&lt;=0,0,MIN(Inputs!$L$11,N87+O87))</f>
        <v>0</v>
      </c>
      <c r="Q87" s="37" t="n">
        <f aca="false">MAX(N87+O87-P87,0)</f>
        <v>0</v>
      </c>
      <c r="R87" s="37" t="n">
        <f aca="false">U86</f>
        <v>4348.92365313566</v>
      </c>
      <c r="S87" s="37" t="n">
        <f aca="false">R87*Inputs!$K$12/12</f>
        <v>16.3084636992587</v>
      </c>
      <c r="T87" s="37" t="n">
        <f aca="false">IF(R87&lt;=0,0,MIN(Inputs!$L$12,R87+S87))</f>
        <v>210</v>
      </c>
      <c r="U87" s="37" t="n">
        <f aca="false">MAX(R87+S87-T87,0)</f>
        <v>4155.23211683492</v>
      </c>
      <c r="V87" s="37" t="n">
        <f aca="false">Y86</f>
        <v>0</v>
      </c>
      <c r="W87" s="37" t="n">
        <f aca="false">V87*Inputs!$K$13/12</f>
        <v>0</v>
      </c>
      <c r="X87" s="37" t="n">
        <f aca="false">IF(V87&lt;=0,0,MIN(Inputs!$L$13,V87+W87))</f>
        <v>0</v>
      </c>
      <c r="Y87" s="37" t="n">
        <f aca="false">MAX(V87+W87-X87,0)</f>
        <v>0</v>
      </c>
      <c r="Z87" s="37" t="n">
        <f aca="false">E87+I87+M87+Q87+U87+Y87</f>
        <v>4475.32328990255</v>
      </c>
      <c r="AA87" s="37" t="n">
        <f aca="false">C87+G87+K87+O87+S87+W87</f>
        <v>24.7381790089365</v>
      </c>
    </row>
    <row r="88" customFormat="false" ht="15" hidden="false" customHeight="false" outlineLevel="0" collapsed="false">
      <c r="A88" s="36" t="n">
        <v>84</v>
      </c>
      <c r="B88" s="37" t="n">
        <f aca="false">E87</f>
        <v>0</v>
      </c>
      <c r="C88" s="37" t="n">
        <f aca="false">B88*Inputs!$K$8/12</f>
        <v>0</v>
      </c>
      <c r="D88" s="37" t="n">
        <f aca="false">IF(B88&lt;=0,0,MIN(Inputs!$L$8,B88+C88))</f>
        <v>0</v>
      </c>
      <c r="E88" s="37" t="n">
        <f aca="false">MAX(B88+C88-D88,0)</f>
        <v>0</v>
      </c>
      <c r="F88" s="37" t="n">
        <f aca="false">I87</f>
        <v>320.091173067631</v>
      </c>
      <c r="G88" s="37" t="n">
        <f aca="false">F88*Inputs!$K$9/12</f>
        <v>6.39915603491038</v>
      </c>
      <c r="H88" s="37" t="n">
        <f aca="false">IF(F88&lt;=0,0,MIN(Inputs!$L$9,F88+G88))</f>
        <v>110</v>
      </c>
      <c r="I88" s="37" t="n">
        <f aca="false">MAX(F88+G88-H88,0)</f>
        <v>216.490329102541</v>
      </c>
      <c r="J88" s="37" t="n">
        <f aca="false">M87</f>
        <v>0</v>
      </c>
      <c r="K88" s="37" t="n">
        <f aca="false">J88*Inputs!$K$10/12</f>
        <v>0</v>
      </c>
      <c r="L88" s="37" t="n">
        <f aca="false">IF(J88&lt;=0,0,MIN(Inputs!$L$10,J88+K88))</f>
        <v>0</v>
      </c>
      <c r="M88" s="37" t="n">
        <f aca="false">MAX(J88+K88-L88,0)</f>
        <v>0</v>
      </c>
      <c r="N88" s="37" t="n">
        <f aca="false">Q87</f>
        <v>0</v>
      </c>
      <c r="O88" s="37" t="n">
        <f aca="false">N88*Inputs!$K$11/12</f>
        <v>0</v>
      </c>
      <c r="P88" s="37" t="n">
        <f aca="false">IF(N88&lt;=0,0,MIN(Inputs!$L$11,N88+O88))</f>
        <v>0</v>
      </c>
      <c r="Q88" s="37" t="n">
        <f aca="false">MAX(N88+O88-P88,0)</f>
        <v>0</v>
      </c>
      <c r="R88" s="37" t="n">
        <f aca="false">U87</f>
        <v>4155.23211683492</v>
      </c>
      <c r="S88" s="37" t="n">
        <f aca="false">R88*Inputs!$K$12/12</f>
        <v>15.582120438131</v>
      </c>
      <c r="T88" s="37" t="n">
        <f aca="false">IF(R88&lt;=0,0,MIN(Inputs!$L$12,R88+S88))</f>
        <v>210</v>
      </c>
      <c r="U88" s="37" t="n">
        <f aca="false">MAX(R88+S88-T88,0)</f>
        <v>3960.81423727305</v>
      </c>
      <c r="V88" s="37" t="n">
        <f aca="false">Y87</f>
        <v>0</v>
      </c>
      <c r="W88" s="37" t="n">
        <f aca="false">V88*Inputs!$K$13/12</f>
        <v>0</v>
      </c>
      <c r="X88" s="37" t="n">
        <f aca="false">IF(V88&lt;=0,0,MIN(Inputs!$L$13,V88+W88))</f>
        <v>0</v>
      </c>
      <c r="Y88" s="37" t="n">
        <f aca="false">MAX(V88+W88-X88,0)</f>
        <v>0</v>
      </c>
      <c r="Z88" s="37" t="n">
        <f aca="false">E88+I88+M88+Q88+U88+Y88</f>
        <v>4177.30456637559</v>
      </c>
      <c r="AA88" s="37" t="n">
        <f aca="false">C88+G88+K88+O88+S88+W88</f>
        <v>21.9812764730413</v>
      </c>
    </row>
    <row r="89" customFormat="false" ht="15" hidden="false" customHeight="false" outlineLevel="0" collapsed="false">
      <c r="A89" s="36" t="n">
        <v>85</v>
      </c>
      <c r="B89" s="37" t="n">
        <f aca="false">E88</f>
        <v>0</v>
      </c>
      <c r="C89" s="37" t="n">
        <f aca="false">B89*Inputs!$K$8/12</f>
        <v>0</v>
      </c>
      <c r="D89" s="37" t="n">
        <f aca="false">IF(B89&lt;=0,0,MIN(Inputs!$L$8,B89+C89))</f>
        <v>0</v>
      </c>
      <c r="E89" s="37" t="n">
        <f aca="false">MAX(B89+C89-D89,0)</f>
        <v>0</v>
      </c>
      <c r="F89" s="37" t="n">
        <f aca="false">I88</f>
        <v>216.490329102541</v>
      </c>
      <c r="G89" s="37" t="n">
        <f aca="false">F89*Inputs!$K$9/12</f>
        <v>4.32800249597497</v>
      </c>
      <c r="H89" s="37" t="n">
        <f aca="false">IF(F89&lt;=0,0,MIN(Inputs!$L$9,F89+G89))</f>
        <v>110</v>
      </c>
      <c r="I89" s="37" t="n">
        <f aca="false">MAX(F89+G89-H89,0)</f>
        <v>110.818331598516</v>
      </c>
      <c r="J89" s="37" t="n">
        <f aca="false">M88</f>
        <v>0</v>
      </c>
      <c r="K89" s="37" t="n">
        <f aca="false">J89*Inputs!$K$10/12</f>
        <v>0</v>
      </c>
      <c r="L89" s="37" t="n">
        <f aca="false">IF(J89&lt;=0,0,MIN(Inputs!$L$10,J89+K89))</f>
        <v>0</v>
      </c>
      <c r="M89" s="37" t="n">
        <f aca="false">MAX(J89+K89-L89,0)</f>
        <v>0</v>
      </c>
      <c r="N89" s="37" t="n">
        <f aca="false">Q88</f>
        <v>0</v>
      </c>
      <c r="O89" s="37" t="n">
        <f aca="false">N89*Inputs!$K$11/12</f>
        <v>0</v>
      </c>
      <c r="P89" s="37" t="n">
        <f aca="false">IF(N89&lt;=0,0,MIN(Inputs!$L$11,N89+O89))</f>
        <v>0</v>
      </c>
      <c r="Q89" s="37" t="n">
        <f aca="false">MAX(N89+O89-P89,0)</f>
        <v>0</v>
      </c>
      <c r="R89" s="37" t="n">
        <f aca="false">U88</f>
        <v>3960.81423727305</v>
      </c>
      <c r="S89" s="37" t="n">
        <f aca="false">R89*Inputs!$K$12/12</f>
        <v>14.8530533897739</v>
      </c>
      <c r="T89" s="37" t="n">
        <f aca="false">IF(R89&lt;=0,0,MIN(Inputs!$L$12,R89+S89))</f>
        <v>210</v>
      </c>
      <c r="U89" s="37" t="n">
        <f aca="false">MAX(R89+S89-T89,0)</f>
        <v>3765.66729066283</v>
      </c>
      <c r="V89" s="37" t="n">
        <f aca="false">Y88</f>
        <v>0</v>
      </c>
      <c r="W89" s="37" t="n">
        <f aca="false">V89*Inputs!$K$13/12</f>
        <v>0</v>
      </c>
      <c r="X89" s="37" t="n">
        <f aca="false">IF(V89&lt;=0,0,MIN(Inputs!$L$13,V89+W89))</f>
        <v>0</v>
      </c>
      <c r="Y89" s="37" t="n">
        <f aca="false">MAX(V89+W89-X89,0)</f>
        <v>0</v>
      </c>
      <c r="Z89" s="37" t="n">
        <f aca="false">E89+I89+M89+Q89+U89+Y89</f>
        <v>3876.48562226134</v>
      </c>
      <c r="AA89" s="37" t="n">
        <f aca="false">C89+G89+K89+O89+S89+W89</f>
        <v>19.1810558857489</v>
      </c>
    </row>
    <row r="90" customFormat="false" ht="15" hidden="false" customHeight="false" outlineLevel="0" collapsed="false">
      <c r="A90" s="36" t="n">
        <v>86</v>
      </c>
      <c r="B90" s="37" t="n">
        <f aca="false">E89</f>
        <v>0</v>
      </c>
      <c r="C90" s="37" t="n">
        <f aca="false">B90*Inputs!$K$8/12</f>
        <v>0</v>
      </c>
      <c r="D90" s="37" t="n">
        <f aca="false">IF(B90&lt;=0,0,MIN(Inputs!$L$8,B90+C90))</f>
        <v>0</v>
      </c>
      <c r="E90" s="37" t="n">
        <f aca="false">MAX(B90+C90-D90,0)</f>
        <v>0</v>
      </c>
      <c r="F90" s="37" t="n">
        <f aca="false">I89</f>
        <v>110.818331598516</v>
      </c>
      <c r="G90" s="37" t="n">
        <f aca="false">F90*Inputs!$K$9/12</f>
        <v>2.21544314587366</v>
      </c>
      <c r="H90" s="37" t="n">
        <f aca="false">IF(F90&lt;=0,0,MIN(Inputs!$L$9,F90+G90))</f>
        <v>110</v>
      </c>
      <c r="I90" s="37" t="n">
        <f aca="false">MAX(F90+G90-H90,0)</f>
        <v>3.03377474438959</v>
      </c>
      <c r="J90" s="37" t="n">
        <f aca="false">M89</f>
        <v>0</v>
      </c>
      <c r="K90" s="37" t="n">
        <f aca="false">J90*Inputs!$K$10/12</f>
        <v>0</v>
      </c>
      <c r="L90" s="37" t="n">
        <f aca="false">IF(J90&lt;=0,0,MIN(Inputs!$L$10,J90+K90))</f>
        <v>0</v>
      </c>
      <c r="M90" s="37" t="n">
        <f aca="false">MAX(J90+K90-L90,0)</f>
        <v>0</v>
      </c>
      <c r="N90" s="37" t="n">
        <f aca="false">Q89</f>
        <v>0</v>
      </c>
      <c r="O90" s="37" t="n">
        <f aca="false">N90*Inputs!$K$11/12</f>
        <v>0</v>
      </c>
      <c r="P90" s="37" t="n">
        <f aca="false">IF(N90&lt;=0,0,MIN(Inputs!$L$11,N90+O90))</f>
        <v>0</v>
      </c>
      <c r="Q90" s="37" t="n">
        <f aca="false">MAX(N90+O90-P90,0)</f>
        <v>0</v>
      </c>
      <c r="R90" s="37" t="n">
        <f aca="false">U89</f>
        <v>3765.66729066283</v>
      </c>
      <c r="S90" s="37" t="n">
        <f aca="false">R90*Inputs!$K$12/12</f>
        <v>14.1212523399856</v>
      </c>
      <c r="T90" s="37" t="n">
        <f aca="false">IF(R90&lt;=0,0,MIN(Inputs!$L$12,R90+S90))</f>
        <v>210</v>
      </c>
      <c r="U90" s="37" t="n">
        <f aca="false">MAX(R90+S90-T90,0)</f>
        <v>3569.78854300281</v>
      </c>
      <c r="V90" s="37" t="n">
        <f aca="false">Y89</f>
        <v>0</v>
      </c>
      <c r="W90" s="37" t="n">
        <f aca="false">V90*Inputs!$K$13/12</f>
        <v>0</v>
      </c>
      <c r="X90" s="37" t="n">
        <f aca="false">IF(V90&lt;=0,0,MIN(Inputs!$L$13,V90+W90))</f>
        <v>0</v>
      </c>
      <c r="Y90" s="37" t="n">
        <f aca="false">MAX(V90+W90-X90,0)</f>
        <v>0</v>
      </c>
      <c r="Z90" s="37" t="n">
        <f aca="false">E90+I90+M90+Q90+U90+Y90</f>
        <v>3572.8223177472</v>
      </c>
      <c r="AA90" s="37" t="n">
        <f aca="false">C90+G90+K90+O90+S90+W90</f>
        <v>16.3366954858593</v>
      </c>
    </row>
    <row r="91" customFormat="false" ht="15" hidden="false" customHeight="false" outlineLevel="0" collapsed="false">
      <c r="A91" s="36" t="n">
        <v>87</v>
      </c>
      <c r="B91" s="37" t="n">
        <f aca="false">E90</f>
        <v>0</v>
      </c>
      <c r="C91" s="37" t="n">
        <f aca="false">B91*Inputs!$K$8/12</f>
        <v>0</v>
      </c>
      <c r="D91" s="37" t="n">
        <f aca="false">IF(B91&lt;=0,0,MIN(Inputs!$L$8,B91+C91))</f>
        <v>0</v>
      </c>
      <c r="E91" s="37" t="n">
        <f aca="false">MAX(B91+C91-D91,0)</f>
        <v>0</v>
      </c>
      <c r="F91" s="37" t="n">
        <f aca="false">I90</f>
        <v>3.03377474438959</v>
      </c>
      <c r="G91" s="37" t="n">
        <f aca="false">F91*Inputs!$K$9/12</f>
        <v>0.0606502134315885</v>
      </c>
      <c r="H91" s="37" t="n">
        <f aca="false">IF(F91&lt;=0,0,MIN(Inputs!$L$9,F91+G91))</f>
        <v>3.09442495782118</v>
      </c>
      <c r="I91" s="37" t="n">
        <f aca="false">MAX(F91+G91-H91,0)</f>
        <v>0</v>
      </c>
      <c r="J91" s="37" t="n">
        <f aca="false">M90</f>
        <v>0</v>
      </c>
      <c r="K91" s="37" t="n">
        <f aca="false">J91*Inputs!$K$10/12</f>
        <v>0</v>
      </c>
      <c r="L91" s="37" t="n">
        <f aca="false">IF(J91&lt;=0,0,MIN(Inputs!$L$10,J91+K91))</f>
        <v>0</v>
      </c>
      <c r="M91" s="37" t="n">
        <f aca="false">MAX(J91+K91-L91,0)</f>
        <v>0</v>
      </c>
      <c r="N91" s="37" t="n">
        <f aca="false">Q90</f>
        <v>0</v>
      </c>
      <c r="O91" s="37" t="n">
        <f aca="false">N91*Inputs!$K$11/12</f>
        <v>0</v>
      </c>
      <c r="P91" s="37" t="n">
        <f aca="false">IF(N91&lt;=0,0,MIN(Inputs!$L$11,N91+O91))</f>
        <v>0</v>
      </c>
      <c r="Q91" s="37" t="n">
        <f aca="false">MAX(N91+O91-P91,0)</f>
        <v>0</v>
      </c>
      <c r="R91" s="37" t="n">
        <f aca="false">U90</f>
        <v>3569.78854300281</v>
      </c>
      <c r="S91" s="37" t="n">
        <f aca="false">R91*Inputs!$K$12/12</f>
        <v>13.3867070362605</v>
      </c>
      <c r="T91" s="37" t="n">
        <f aca="false">IF(R91&lt;=0,0,MIN(Inputs!$L$12,R91+S91))</f>
        <v>210</v>
      </c>
      <c r="U91" s="37" t="n">
        <f aca="false">MAX(R91+S91-T91,0)</f>
        <v>3373.17525003907</v>
      </c>
      <c r="V91" s="37" t="n">
        <f aca="false">Y90</f>
        <v>0</v>
      </c>
      <c r="W91" s="37" t="n">
        <f aca="false">V91*Inputs!$K$13/12</f>
        <v>0</v>
      </c>
      <c r="X91" s="37" t="n">
        <f aca="false">IF(V91&lt;=0,0,MIN(Inputs!$L$13,V91+W91))</f>
        <v>0</v>
      </c>
      <c r="Y91" s="37" t="n">
        <f aca="false">MAX(V91+W91-X91,0)</f>
        <v>0</v>
      </c>
      <c r="Z91" s="37" t="n">
        <f aca="false">E91+I91+M91+Q91+U91+Y91</f>
        <v>3373.17525003907</v>
      </c>
      <c r="AA91" s="37" t="n">
        <f aca="false">C91+G91+K91+O91+S91+W91</f>
        <v>13.4473572496921</v>
      </c>
    </row>
    <row r="92" customFormat="false" ht="15" hidden="false" customHeight="false" outlineLevel="0" collapsed="false">
      <c r="A92" s="36" t="n">
        <v>88</v>
      </c>
      <c r="B92" s="37" t="n">
        <f aca="false">E91</f>
        <v>0</v>
      </c>
      <c r="C92" s="37" t="n">
        <f aca="false">B92*Inputs!$K$8/12</f>
        <v>0</v>
      </c>
      <c r="D92" s="37" t="n">
        <f aca="false">IF(B92&lt;=0,0,MIN(Inputs!$L$8,B92+C92))</f>
        <v>0</v>
      </c>
      <c r="E92" s="37" t="n">
        <f aca="false">MAX(B92+C92-D92,0)</f>
        <v>0</v>
      </c>
      <c r="F92" s="37" t="n">
        <f aca="false">I91</f>
        <v>0</v>
      </c>
      <c r="G92" s="37" t="n">
        <f aca="false">F92*Inputs!$K$9/12</f>
        <v>0</v>
      </c>
      <c r="H92" s="37" t="n">
        <f aca="false">IF(F92&lt;=0,0,MIN(Inputs!$L$9,F92+G92))</f>
        <v>0</v>
      </c>
      <c r="I92" s="37" t="n">
        <f aca="false">MAX(F92+G92-H92,0)</f>
        <v>0</v>
      </c>
      <c r="J92" s="37" t="n">
        <f aca="false">M91</f>
        <v>0</v>
      </c>
      <c r="K92" s="37" t="n">
        <f aca="false">J92*Inputs!$K$10/12</f>
        <v>0</v>
      </c>
      <c r="L92" s="37" t="n">
        <f aca="false">IF(J92&lt;=0,0,MIN(Inputs!$L$10,J92+K92))</f>
        <v>0</v>
      </c>
      <c r="M92" s="37" t="n">
        <f aca="false">MAX(J92+K92-L92,0)</f>
        <v>0</v>
      </c>
      <c r="N92" s="37" t="n">
        <f aca="false">Q91</f>
        <v>0</v>
      </c>
      <c r="O92" s="37" t="n">
        <f aca="false">N92*Inputs!$K$11/12</f>
        <v>0</v>
      </c>
      <c r="P92" s="37" t="n">
        <f aca="false">IF(N92&lt;=0,0,MIN(Inputs!$L$11,N92+O92))</f>
        <v>0</v>
      </c>
      <c r="Q92" s="37" t="n">
        <f aca="false">MAX(N92+O92-P92,0)</f>
        <v>0</v>
      </c>
      <c r="R92" s="37" t="n">
        <f aca="false">U91</f>
        <v>3373.17525003907</v>
      </c>
      <c r="S92" s="37" t="n">
        <f aca="false">R92*Inputs!$K$12/12</f>
        <v>12.6494071876465</v>
      </c>
      <c r="T92" s="37" t="n">
        <f aca="false">IF(R92&lt;=0,0,MIN(Inputs!$L$12,R92+S92))</f>
        <v>210</v>
      </c>
      <c r="U92" s="37" t="n">
        <f aca="false">MAX(R92+S92-T92,0)</f>
        <v>3175.82465722672</v>
      </c>
      <c r="V92" s="37" t="n">
        <f aca="false">Y91</f>
        <v>0</v>
      </c>
      <c r="W92" s="37" t="n">
        <f aca="false">V92*Inputs!$K$13/12</f>
        <v>0</v>
      </c>
      <c r="X92" s="37" t="n">
        <f aca="false">IF(V92&lt;=0,0,MIN(Inputs!$L$13,V92+W92))</f>
        <v>0</v>
      </c>
      <c r="Y92" s="37" t="n">
        <f aca="false">MAX(V92+W92-X92,0)</f>
        <v>0</v>
      </c>
      <c r="Z92" s="37" t="n">
        <f aca="false">E92+I92+M92+Q92+U92+Y92</f>
        <v>3175.82465722672</v>
      </c>
      <c r="AA92" s="37" t="n">
        <f aca="false">C92+G92+K92+O92+S92+W92</f>
        <v>12.6494071876465</v>
      </c>
    </row>
    <row r="93" customFormat="false" ht="15" hidden="false" customHeight="false" outlineLevel="0" collapsed="false">
      <c r="A93" s="36" t="n">
        <v>89</v>
      </c>
      <c r="B93" s="37" t="n">
        <f aca="false">E92</f>
        <v>0</v>
      </c>
      <c r="C93" s="37" t="n">
        <f aca="false">B93*Inputs!$K$8/12</f>
        <v>0</v>
      </c>
      <c r="D93" s="37" t="n">
        <f aca="false">IF(B93&lt;=0,0,MIN(Inputs!$L$8,B93+C93))</f>
        <v>0</v>
      </c>
      <c r="E93" s="37" t="n">
        <f aca="false">MAX(B93+C93-D93,0)</f>
        <v>0</v>
      </c>
      <c r="F93" s="37" t="n">
        <f aca="false">I92</f>
        <v>0</v>
      </c>
      <c r="G93" s="37" t="n">
        <f aca="false">F93*Inputs!$K$9/12</f>
        <v>0</v>
      </c>
      <c r="H93" s="37" t="n">
        <f aca="false">IF(F93&lt;=0,0,MIN(Inputs!$L$9,F93+G93))</f>
        <v>0</v>
      </c>
      <c r="I93" s="37" t="n">
        <f aca="false">MAX(F93+G93-H93,0)</f>
        <v>0</v>
      </c>
      <c r="J93" s="37" t="n">
        <f aca="false">M92</f>
        <v>0</v>
      </c>
      <c r="K93" s="37" t="n">
        <f aca="false">J93*Inputs!$K$10/12</f>
        <v>0</v>
      </c>
      <c r="L93" s="37" t="n">
        <f aca="false">IF(J93&lt;=0,0,MIN(Inputs!$L$10,J93+K93))</f>
        <v>0</v>
      </c>
      <c r="M93" s="37" t="n">
        <f aca="false">MAX(J93+K93-L93,0)</f>
        <v>0</v>
      </c>
      <c r="N93" s="37" t="n">
        <f aca="false">Q92</f>
        <v>0</v>
      </c>
      <c r="O93" s="37" t="n">
        <f aca="false">N93*Inputs!$K$11/12</f>
        <v>0</v>
      </c>
      <c r="P93" s="37" t="n">
        <f aca="false">IF(N93&lt;=0,0,MIN(Inputs!$L$11,N93+O93))</f>
        <v>0</v>
      </c>
      <c r="Q93" s="37" t="n">
        <f aca="false">MAX(N93+O93-P93,0)</f>
        <v>0</v>
      </c>
      <c r="R93" s="37" t="n">
        <f aca="false">U92</f>
        <v>3175.82465722672</v>
      </c>
      <c r="S93" s="37" t="n">
        <f aca="false">R93*Inputs!$K$12/12</f>
        <v>11.9093424646002</v>
      </c>
      <c r="T93" s="37" t="n">
        <f aca="false">IF(R93&lt;=0,0,MIN(Inputs!$L$12,R93+S93))</f>
        <v>210</v>
      </c>
      <c r="U93" s="37" t="n">
        <f aca="false">MAX(R93+S93-T93,0)</f>
        <v>2977.73399969132</v>
      </c>
      <c r="V93" s="37" t="n">
        <f aca="false">Y92</f>
        <v>0</v>
      </c>
      <c r="W93" s="37" t="n">
        <f aca="false">V93*Inputs!$K$13/12</f>
        <v>0</v>
      </c>
      <c r="X93" s="37" t="n">
        <f aca="false">IF(V93&lt;=0,0,MIN(Inputs!$L$13,V93+W93))</f>
        <v>0</v>
      </c>
      <c r="Y93" s="37" t="n">
        <f aca="false">MAX(V93+W93-X93,0)</f>
        <v>0</v>
      </c>
      <c r="Z93" s="37" t="n">
        <f aca="false">E93+I93+M93+Q93+U93+Y93</f>
        <v>2977.73399969132</v>
      </c>
      <c r="AA93" s="37" t="n">
        <f aca="false">C93+G93+K93+O93+S93+W93</f>
        <v>11.9093424646002</v>
      </c>
    </row>
    <row r="94" customFormat="false" ht="15" hidden="false" customHeight="false" outlineLevel="0" collapsed="false">
      <c r="A94" s="36" t="n">
        <v>90</v>
      </c>
      <c r="B94" s="37" t="n">
        <f aca="false">E93</f>
        <v>0</v>
      </c>
      <c r="C94" s="37" t="n">
        <f aca="false">B94*Inputs!$K$8/12</f>
        <v>0</v>
      </c>
      <c r="D94" s="37" t="n">
        <f aca="false">IF(B94&lt;=0,0,MIN(Inputs!$L$8,B94+C94))</f>
        <v>0</v>
      </c>
      <c r="E94" s="37" t="n">
        <f aca="false">MAX(B94+C94-D94,0)</f>
        <v>0</v>
      </c>
      <c r="F94" s="37" t="n">
        <f aca="false">I93</f>
        <v>0</v>
      </c>
      <c r="G94" s="37" t="n">
        <f aca="false">F94*Inputs!$K$9/12</f>
        <v>0</v>
      </c>
      <c r="H94" s="37" t="n">
        <f aca="false">IF(F94&lt;=0,0,MIN(Inputs!$L$9,F94+G94))</f>
        <v>0</v>
      </c>
      <c r="I94" s="37" t="n">
        <f aca="false">MAX(F94+G94-H94,0)</f>
        <v>0</v>
      </c>
      <c r="J94" s="37" t="n">
        <f aca="false">M93</f>
        <v>0</v>
      </c>
      <c r="K94" s="37" t="n">
        <f aca="false">J94*Inputs!$K$10/12</f>
        <v>0</v>
      </c>
      <c r="L94" s="37" t="n">
        <f aca="false">IF(J94&lt;=0,0,MIN(Inputs!$L$10,J94+K94))</f>
        <v>0</v>
      </c>
      <c r="M94" s="37" t="n">
        <f aca="false">MAX(J94+K94-L94,0)</f>
        <v>0</v>
      </c>
      <c r="N94" s="37" t="n">
        <f aca="false">Q93</f>
        <v>0</v>
      </c>
      <c r="O94" s="37" t="n">
        <f aca="false">N94*Inputs!$K$11/12</f>
        <v>0</v>
      </c>
      <c r="P94" s="37" t="n">
        <f aca="false">IF(N94&lt;=0,0,MIN(Inputs!$L$11,N94+O94))</f>
        <v>0</v>
      </c>
      <c r="Q94" s="37" t="n">
        <f aca="false">MAX(N94+O94-P94,0)</f>
        <v>0</v>
      </c>
      <c r="R94" s="37" t="n">
        <f aca="false">U93</f>
        <v>2977.73399969132</v>
      </c>
      <c r="S94" s="37" t="n">
        <f aca="false">R94*Inputs!$K$12/12</f>
        <v>11.1665024988424</v>
      </c>
      <c r="T94" s="37" t="n">
        <f aca="false">IF(R94&lt;=0,0,MIN(Inputs!$L$12,R94+S94))</f>
        <v>210</v>
      </c>
      <c r="U94" s="37" t="n">
        <f aca="false">MAX(R94+S94-T94,0)</f>
        <v>2778.90050219016</v>
      </c>
      <c r="V94" s="37" t="n">
        <f aca="false">Y93</f>
        <v>0</v>
      </c>
      <c r="W94" s="37" t="n">
        <f aca="false">V94*Inputs!$K$13/12</f>
        <v>0</v>
      </c>
      <c r="X94" s="37" t="n">
        <f aca="false">IF(V94&lt;=0,0,MIN(Inputs!$L$13,V94+W94))</f>
        <v>0</v>
      </c>
      <c r="Y94" s="37" t="n">
        <f aca="false">MAX(V94+W94-X94,0)</f>
        <v>0</v>
      </c>
      <c r="Z94" s="37" t="n">
        <f aca="false">E94+I94+M94+Q94+U94+Y94</f>
        <v>2778.90050219016</v>
      </c>
      <c r="AA94" s="37" t="n">
        <f aca="false">C94+G94+K94+O94+S94+W94</f>
        <v>11.1665024988424</v>
      </c>
    </row>
    <row r="95" customFormat="false" ht="15" hidden="false" customHeight="false" outlineLevel="0" collapsed="false">
      <c r="A95" s="36" t="n">
        <v>91</v>
      </c>
      <c r="B95" s="37" t="n">
        <f aca="false">E94</f>
        <v>0</v>
      </c>
      <c r="C95" s="37" t="n">
        <f aca="false">B95*Inputs!$K$8/12</f>
        <v>0</v>
      </c>
      <c r="D95" s="37" t="n">
        <f aca="false">IF(B95&lt;=0,0,MIN(Inputs!$L$8,B95+C95))</f>
        <v>0</v>
      </c>
      <c r="E95" s="37" t="n">
        <f aca="false">MAX(B95+C95-D95,0)</f>
        <v>0</v>
      </c>
      <c r="F95" s="37" t="n">
        <f aca="false">I94</f>
        <v>0</v>
      </c>
      <c r="G95" s="37" t="n">
        <f aca="false">F95*Inputs!$K$9/12</f>
        <v>0</v>
      </c>
      <c r="H95" s="37" t="n">
        <f aca="false">IF(F95&lt;=0,0,MIN(Inputs!$L$9,F95+G95))</f>
        <v>0</v>
      </c>
      <c r="I95" s="37" t="n">
        <f aca="false">MAX(F95+G95-H95,0)</f>
        <v>0</v>
      </c>
      <c r="J95" s="37" t="n">
        <f aca="false">M94</f>
        <v>0</v>
      </c>
      <c r="K95" s="37" t="n">
        <f aca="false">J95*Inputs!$K$10/12</f>
        <v>0</v>
      </c>
      <c r="L95" s="37" t="n">
        <f aca="false">IF(J95&lt;=0,0,MIN(Inputs!$L$10,J95+K95))</f>
        <v>0</v>
      </c>
      <c r="M95" s="37" t="n">
        <f aca="false">MAX(J95+K95-L95,0)</f>
        <v>0</v>
      </c>
      <c r="N95" s="37" t="n">
        <f aca="false">Q94</f>
        <v>0</v>
      </c>
      <c r="O95" s="37" t="n">
        <f aca="false">N95*Inputs!$K$11/12</f>
        <v>0</v>
      </c>
      <c r="P95" s="37" t="n">
        <f aca="false">IF(N95&lt;=0,0,MIN(Inputs!$L$11,N95+O95))</f>
        <v>0</v>
      </c>
      <c r="Q95" s="37" t="n">
        <f aca="false">MAX(N95+O95-P95,0)</f>
        <v>0</v>
      </c>
      <c r="R95" s="37" t="n">
        <f aca="false">U94</f>
        <v>2778.90050219016</v>
      </c>
      <c r="S95" s="37" t="n">
        <f aca="false">R95*Inputs!$K$12/12</f>
        <v>10.4208768832131</v>
      </c>
      <c r="T95" s="37" t="n">
        <f aca="false">IF(R95&lt;=0,0,MIN(Inputs!$L$12,R95+S95))</f>
        <v>210</v>
      </c>
      <c r="U95" s="37" t="n">
        <f aca="false">MAX(R95+S95-T95,0)</f>
        <v>2579.32137907338</v>
      </c>
      <c r="V95" s="37" t="n">
        <f aca="false">Y94</f>
        <v>0</v>
      </c>
      <c r="W95" s="37" t="n">
        <f aca="false">V95*Inputs!$K$13/12</f>
        <v>0</v>
      </c>
      <c r="X95" s="37" t="n">
        <f aca="false">IF(V95&lt;=0,0,MIN(Inputs!$L$13,V95+W95))</f>
        <v>0</v>
      </c>
      <c r="Y95" s="37" t="n">
        <f aca="false">MAX(V95+W95-X95,0)</f>
        <v>0</v>
      </c>
      <c r="Z95" s="37" t="n">
        <f aca="false">E95+I95+M95+Q95+U95+Y95</f>
        <v>2579.32137907338</v>
      </c>
      <c r="AA95" s="37" t="n">
        <f aca="false">C95+G95+K95+O95+S95+W95</f>
        <v>10.4208768832131</v>
      </c>
    </row>
    <row r="96" customFormat="false" ht="15" hidden="false" customHeight="false" outlineLevel="0" collapsed="false">
      <c r="A96" s="36" t="n">
        <v>92</v>
      </c>
      <c r="B96" s="37" t="n">
        <f aca="false">E95</f>
        <v>0</v>
      </c>
      <c r="C96" s="37" t="n">
        <f aca="false">B96*Inputs!$K$8/12</f>
        <v>0</v>
      </c>
      <c r="D96" s="37" t="n">
        <f aca="false">IF(B96&lt;=0,0,MIN(Inputs!$L$8,B96+C96))</f>
        <v>0</v>
      </c>
      <c r="E96" s="37" t="n">
        <f aca="false">MAX(B96+C96-D96,0)</f>
        <v>0</v>
      </c>
      <c r="F96" s="37" t="n">
        <f aca="false">I95</f>
        <v>0</v>
      </c>
      <c r="G96" s="37" t="n">
        <f aca="false">F96*Inputs!$K$9/12</f>
        <v>0</v>
      </c>
      <c r="H96" s="37" t="n">
        <f aca="false">IF(F96&lt;=0,0,MIN(Inputs!$L$9,F96+G96))</f>
        <v>0</v>
      </c>
      <c r="I96" s="37" t="n">
        <f aca="false">MAX(F96+G96-H96,0)</f>
        <v>0</v>
      </c>
      <c r="J96" s="37" t="n">
        <f aca="false">M95</f>
        <v>0</v>
      </c>
      <c r="K96" s="37" t="n">
        <f aca="false">J96*Inputs!$K$10/12</f>
        <v>0</v>
      </c>
      <c r="L96" s="37" t="n">
        <f aca="false">IF(J96&lt;=0,0,MIN(Inputs!$L$10,J96+K96))</f>
        <v>0</v>
      </c>
      <c r="M96" s="37" t="n">
        <f aca="false">MAX(J96+K96-L96,0)</f>
        <v>0</v>
      </c>
      <c r="N96" s="37" t="n">
        <f aca="false">Q95</f>
        <v>0</v>
      </c>
      <c r="O96" s="37" t="n">
        <f aca="false">N96*Inputs!$K$11/12</f>
        <v>0</v>
      </c>
      <c r="P96" s="37" t="n">
        <f aca="false">IF(N96&lt;=0,0,MIN(Inputs!$L$11,N96+O96))</f>
        <v>0</v>
      </c>
      <c r="Q96" s="37" t="n">
        <f aca="false">MAX(N96+O96-P96,0)</f>
        <v>0</v>
      </c>
      <c r="R96" s="37" t="n">
        <f aca="false">U95</f>
        <v>2579.32137907338</v>
      </c>
      <c r="S96" s="37" t="n">
        <f aca="false">R96*Inputs!$K$12/12</f>
        <v>9.67245517152516</v>
      </c>
      <c r="T96" s="37" t="n">
        <f aca="false">IF(R96&lt;=0,0,MIN(Inputs!$L$12,R96+S96))</f>
        <v>210</v>
      </c>
      <c r="U96" s="37" t="n">
        <f aca="false">MAX(R96+S96-T96,0)</f>
        <v>2378.9938342449</v>
      </c>
      <c r="V96" s="37" t="n">
        <f aca="false">Y95</f>
        <v>0</v>
      </c>
      <c r="W96" s="37" t="n">
        <f aca="false">V96*Inputs!$K$13/12</f>
        <v>0</v>
      </c>
      <c r="X96" s="37" t="n">
        <f aca="false">IF(V96&lt;=0,0,MIN(Inputs!$L$13,V96+W96))</f>
        <v>0</v>
      </c>
      <c r="Y96" s="37" t="n">
        <f aca="false">MAX(V96+W96-X96,0)</f>
        <v>0</v>
      </c>
      <c r="Z96" s="37" t="n">
        <f aca="false">E96+I96+M96+Q96+U96+Y96</f>
        <v>2378.9938342449</v>
      </c>
      <c r="AA96" s="37" t="n">
        <f aca="false">C96+G96+K96+O96+S96+W96</f>
        <v>9.67245517152516</v>
      </c>
    </row>
    <row r="97" customFormat="false" ht="15" hidden="false" customHeight="false" outlineLevel="0" collapsed="false">
      <c r="A97" s="36" t="n">
        <v>93</v>
      </c>
      <c r="B97" s="37" t="n">
        <f aca="false">E96</f>
        <v>0</v>
      </c>
      <c r="C97" s="37" t="n">
        <f aca="false">B97*Inputs!$K$8/12</f>
        <v>0</v>
      </c>
      <c r="D97" s="37" t="n">
        <f aca="false">IF(B97&lt;=0,0,MIN(Inputs!$L$8,B97+C97))</f>
        <v>0</v>
      </c>
      <c r="E97" s="37" t="n">
        <f aca="false">MAX(B97+C97-D97,0)</f>
        <v>0</v>
      </c>
      <c r="F97" s="37" t="n">
        <f aca="false">I96</f>
        <v>0</v>
      </c>
      <c r="G97" s="37" t="n">
        <f aca="false">F97*Inputs!$K$9/12</f>
        <v>0</v>
      </c>
      <c r="H97" s="37" t="n">
        <f aca="false">IF(F97&lt;=0,0,MIN(Inputs!$L$9,F97+G97))</f>
        <v>0</v>
      </c>
      <c r="I97" s="37" t="n">
        <f aca="false">MAX(F97+G97-H97,0)</f>
        <v>0</v>
      </c>
      <c r="J97" s="37" t="n">
        <f aca="false">M96</f>
        <v>0</v>
      </c>
      <c r="K97" s="37" t="n">
        <f aca="false">J97*Inputs!$K$10/12</f>
        <v>0</v>
      </c>
      <c r="L97" s="37" t="n">
        <f aca="false">IF(J97&lt;=0,0,MIN(Inputs!$L$10,J97+K97))</f>
        <v>0</v>
      </c>
      <c r="M97" s="37" t="n">
        <f aca="false">MAX(J97+K97-L97,0)</f>
        <v>0</v>
      </c>
      <c r="N97" s="37" t="n">
        <f aca="false">Q96</f>
        <v>0</v>
      </c>
      <c r="O97" s="37" t="n">
        <f aca="false">N97*Inputs!$K$11/12</f>
        <v>0</v>
      </c>
      <c r="P97" s="37" t="n">
        <f aca="false">IF(N97&lt;=0,0,MIN(Inputs!$L$11,N97+O97))</f>
        <v>0</v>
      </c>
      <c r="Q97" s="37" t="n">
        <f aca="false">MAX(N97+O97-P97,0)</f>
        <v>0</v>
      </c>
      <c r="R97" s="37" t="n">
        <f aca="false">U96</f>
        <v>2378.9938342449</v>
      </c>
      <c r="S97" s="37" t="n">
        <f aca="false">R97*Inputs!$K$12/12</f>
        <v>8.92122687841838</v>
      </c>
      <c r="T97" s="37" t="n">
        <f aca="false">IF(R97&lt;=0,0,MIN(Inputs!$L$12,R97+S97))</f>
        <v>210</v>
      </c>
      <c r="U97" s="37" t="n">
        <f aca="false">MAX(R97+S97-T97,0)</f>
        <v>2177.91506112332</v>
      </c>
      <c r="V97" s="37" t="n">
        <f aca="false">Y96</f>
        <v>0</v>
      </c>
      <c r="W97" s="37" t="n">
        <f aca="false">V97*Inputs!$K$13/12</f>
        <v>0</v>
      </c>
      <c r="X97" s="37" t="n">
        <f aca="false">IF(V97&lt;=0,0,MIN(Inputs!$L$13,V97+W97))</f>
        <v>0</v>
      </c>
      <c r="Y97" s="37" t="n">
        <f aca="false">MAX(V97+W97-X97,0)</f>
        <v>0</v>
      </c>
      <c r="Z97" s="37" t="n">
        <f aca="false">E97+I97+M97+Q97+U97+Y97</f>
        <v>2177.91506112332</v>
      </c>
      <c r="AA97" s="37" t="n">
        <f aca="false">C97+G97+K97+O97+S97+W97</f>
        <v>8.92122687841838</v>
      </c>
    </row>
    <row r="98" customFormat="false" ht="15" hidden="false" customHeight="false" outlineLevel="0" collapsed="false">
      <c r="A98" s="36" t="n">
        <v>94</v>
      </c>
      <c r="B98" s="37" t="n">
        <f aca="false">E97</f>
        <v>0</v>
      </c>
      <c r="C98" s="37" t="n">
        <f aca="false">B98*Inputs!$K$8/12</f>
        <v>0</v>
      </c>
      <c r="D98" s="37" t="n">
        <f aca="false">IF(B98&lt;=0,0,MIN(Inputs!$L$8,B98+C98))</f>
        <v>0</v>
      </c>
      <c r="E98" s="37" t="n">
        <f aca="false">MAX(B98+C98-D98,0)</f>
        <v>0</v>
      </c>
      <c r="F98" s="37" t="n">
        <f aca="false">I97</f>
        <v>0</v>
      </c>
      <c r="G98" s="37" t="n">
        <f aca="false">F98*Inputs!$K$9/12</f>
        <v>0</v>
      </c>
      <c r="H98" s="37" t="n">
        <f aca="false">IF(F98&lt;=0,0,MIN(Inputs!$L$9,F98+G98))</f>
        <v>0</v>
      </c>
      <c r="I98" s="37" t="n">
        <f aca="false">MAX(F98+G98-H98,0)</f>
        <v>0</v>
      </c>
      <c r="J98" s="37" t="n">
        <f aca="false">M97</f>
        <v>0</v>
      </c>
      <c r="K98" s="37" t="n">
        <f aca="false">J98*Inputs!$K$10/12</f>
        <v>0</v>
      </c>
      <c r="L98" s="37" t="n">
        <f aca="false">IF(J98&lt;=0,0,MIN(Inputs!$L$10,J98+K98))</f>
        <v>0</v>
      </c>
      <c r="M98" s="37" t="n">
        <f aca="false">MAX(J98+K98-L98,0)</f>
        <v>0</v>
      </c>
      <c r="N98" s="37" t="n">
        <f aca="false">Q97</f>
        <v>0</v>
      </c>
      <c r="O98" s="37" t="n">
        <f aca="false">N98*Inputs!$K$11/12</f>
        <v>0</v>
      </c>
      <c r="P98" s="37" t="n">
        <f aca="false">IF(N98&lt;=0,0,MIN(Inputs!$L$11,N98+O98))</f>
        <v>0</v>
      </c>
      <c r="Q98" s="37" t="n">
        <f aca="false">MAX(N98+O98-P98,0)</f>
        <v>0</v>
      </c>
      <c r="R98" s="37" t="n">
        <f aca="false">U97</f>
        <v>2177.91506112332</v>
      </c>
      <c r="S98" s="37" t="n">
        <f aca="false">R98*Inputs!$K$12/12</f>
        <v>8.16718147921244</v>
      </c>
      <c r="T98" s="37" t="n">
        <f aca="false">IF(R98&lt;=0,0,MIN(Inputs!$L$12,R98+S98))</f>
        <v>210</v>
      </c>
      <c r="U98" s="37" t="n">
        <f aca="false">MAX(R98+S98-T98,0)</f>
        <v>1976.08224260253</v>
      </c>
      <c r="V98" s="37" t="n">
        <f aca="false">Y97</f>
        <v>0</v>
      </c>
      <c r="W98" s="37" t="n">
        <f aca="false">V98*Inputs!$K$13/12</f>
        <v>0</v>
      </c>
      <c r="X98" s="37" t="n">
        <f aca="false">IF(V98&lt;=0,0,MIN(Inputs!$L$13,V98+W98))</f>
        <v>0</v>
      </c>
      <c r="Y98" s="37" t="n">
        <f aca="false">MAX(V98+W98-X98,0)</f>
        <v>0</v>
      </c>
      <c r="Z98" s="37" t="n">
        <f aca="false">E98+I98+M98+Q98+U98+Y98</f>
        <v>1976.08224260253</v>
      </c>
      <c r="AA98" s="37" t="n">
        <f aca="false">C98+G98+K98+O98+S98+W98</f>
        <v>8.16718147921244</v>
      </c>
    </row>
    <row r="99" customFormat="false" ht="15" hidden="false" customHeight="false" outlineLevel="0" collapsed="false">
      <c r="A99" s="36" t="n">
        <v>95</v>
      </c>
      <c r="B99" s="37" t="n">
        <f aca="false">E98</f>
        <v>0</v>
      </c>
      <c r="C99" s="37" t="n">
        <f aca="false">B99*Inputs!$K$8/12</f>
        <v>0</v>
      </c>
      <c r="D99" s="37" t="n">
        <f aca="false">IF(B99&lt;=0,0,MIN(Inputs!$L$8,B99+C99))</f>
        <v>0</v>
      </c>
      <c r="E99" s="37" t="n">
        <f aca="false">MAX(B99+C99-D99,0)</f>
        <v>0</v>
      </c>
      <c r="F99" s="37" t="n">
        <f aca="false">I98</f>
        <v>0</v>
      </c>
      <c r="G99" s="37" t="n">
        <f aca="false">F99*Inputs!$K$9/12</f>
        <v>0</v>
      </c>
      <c r="H99" s="37" t="n">
        <f aca="false">IF(F99&lt;=0,0,MIN(Inputs!$L$9,F99+G99))</f>
        <v>0</v>
      </c>
      <c r="I99" s="37" t="n">
        <f aca="false">MAX(F99+G99-H99,0)</f>
        <v>0</v>
      </c>
      <c r="J99" s="37" t="n">
        <f aca="false">M98</f>
        <v>0</v>
      </c>
      <c r="K99" s="37" t="n">
        <f aca="false">J99*Inputs!$K$10/12</f>
        <v>0</v>
      </c>
      <c r="L99" s="37" t="n">
        <f aca="false">IF(J99&lt;=0,0,MIN(Inputs!$L$10,J99+K99))</f>
        <v>0</v>
      </c>
      <c r="M99" s="37" t="n">
        <f aca="false">MAX(J99+K99-L99,0)</f>
        <v>0</v>
      </c>
      <c r="N99" s="37" t="n">
        <f aca="false">Q98</f>
        <v>0</v>
      </c>
      <c r="O99" s="37" t="n">
        <f aca="false">N99*Inputs!$K$11/12</f>
        <v>0</v>
      </c>
      <c r="P99" s="37" t="n">
        <f aca="false">IF(N99&lt;=0,0,MIN(Inputs!$L$11,N99+O99))</f>
        <v>0</v>
      </c>
      <c r="Q99" s="37" t="n">
        <f aca="false">MAX(N99+O99-P99,0)</f>
        <v>0</v>
      </c>
      <c r="R99" s="37" t="n">
        <f aca="false">U98</f>
        <v>1976.08224260253</v>
      </c>
      <c r="S99" s="37" t="n">
        <f aca="false">R99*Inputs!$K$12/12</f>
        <v>7.41030840975949</v>
      </c>
      <c r="T99" s="37" t="n">
        <f aca="false">IF(R99&lt;=0,0,MIN(Inputs!$L$12,R99+S99))</f>
        <v>210</v>
      </c>
      <c r="U99" s="37" t="n">
        <f aca="false">MAX(R99+S99-T99,0)</f>
        <v>1773.49255101229</v>
      </c>
      <c r="V99" s="37" t="n">
        <f aca="false">Y98</f>
        <v>0</v>
      </c>
      <c r="W99" s="37" t="n">
        <f aca="false">V99*Inputs!$K$13/12</f>
        <v>0</v>
      </c>
      <c r="X99" s="37" t="n">
        <f aca="false">IF(V99&lt;=0,0,MIN(Inputs!$L$13,V99+W99))</f>
        <v>0</v>
      </c>
      <c r="Y99" s="37" t="n">
        <f aca="false">MAX(V99+W99-X99,0)</f>
        <v>0</v>
      </c>
      <c r="Z99" s="37" t="n">
        <f aca="false">E99+I99+M99+Q99+U99+Y99</f>
        <v>1773.49255101229</v>
      </c>
      <c r="AA99" s="37" t="n">
        <f aca="false">C99+G99+K99+O99+S99+W99</f>
        <v>7.41030840975949</v>
      </c>
    </row>
    <row r="100" customFormat="false" ht="15" hidden="false" customHeight="false" outlineLevel="0" collapsed="false">
      <c r="A100" s="36" t="n">
        <v>96</v>
      </c>
      <c r="B100" s="37" t="n">
        <f aca="false">E99</f>
        <v>0</v>
      </c>
      <c r="C100" s="37" t="n">
        <f aca="false">B100*Inputs!$K$8/12</f>
        <v>0</v>
      </c>
      <c r="D100" s="37" t="n">
        <f aca="false">IF(B100&lt;=0,0,MIN(Inputs!$L$8,B100+C100))</f>
        <v>0</v>
      </c>
      <c r="E100" s="37" t="n">
        <f aca="false">MAX(B100+C100-D100,0)</f>
        <v>0</v>
      </c>
      <c r="F100" s="37" t="n">
        <f aca="false">I99</f>
        <v>0</v>
      </c>
      <c r="G100" s="37" t="n">
        <f aca="false">F100*Inputs!$K$9/12</f>
        <v>0</v>
      </c>
      <c r="H100" s="37" t="n">
        <f aca="false">IF(F100&lt;=0,0,MIN(Inputs!$L$9,F100+G100))</f>
        <v>0</v>
      </c>
      <c r="I100" s="37" t="n">
        <f aca="false">MAX(F100+G100-H100,0)</f>
        <v>0</v>
      </c>
      <c r="J100" s="37" t="n">
        <f aca="false">M99</f>
        <v>0</v>
      </c>
      <c r="K100" s="37" t="n">
        <f aca="false">J100*Inputs!$K$10/12</f>
        <v>0</v>
      </c>
      <c r="L100" s="37" t="n">
        <f aca="false">IF(J100&lt;=0,0,MIN(Inputs!$L$10,J100+K100))</f>
        <v>0</v>
      </c>
      <c r="M100" s="37" t="n">
        <f aca="false">MAX(J100+K100-L100,0)</f>
        <v>0</v>
      </c>
      <c r="N100" s="37" t="n">
        <f aca="false">Q99</f>
        <v>0</v>
      </c>
      <c r="O100" s="37" t="n">
        <f aca="false">N100*Inputs!$K$11/12</f>
        <v>0</v>
      </c>
      <c r="P100" s="37" t="n">
        <f aca="false">IF(N100&lt;=0,0,MIN(Inputs!$L$11,N100+O100))</f>
        <v>0</v>
      </c>
      <c r="Q100" s="37" t="n">
        <f aca="false">MAX(N100+O100-P100,0)</f>
        <v>0</v>
      </c>
      <c r="R100" s="37" t="n">
        <f aca="false">U99</f>
        <v>1773.49255101229</v>
      </c>
      <c r="S100" s="37" t="n">
        <f aca="false">R100*Inputs!$K$12/12</f>
        <v>6.65059706629609</v>
      </c>
      <c r="T100" s="37" t="n">
        <f aca="false">IF(R100&lt;=0,0,MIN(Inputs!$L$12,R100+S100))</f>
        <v>210</v>
      </c>
      <c r="U100" s="37" t="n">
        <f aca="false">MAX(R100+S100-T100,0)</f>
        <v>1570.14314807859</v>
      </c>
      <c r="V100" s="37" t="n">
        <f aca="false">Y99</f>
        <v>0</v>
      </c>
      <c r="W100" s="37" t="n">
        <f aca="false">V100*Inputs!$K$13/12</f>
        <v>0</v>
      </c>
      <c r="X100" s="37" t="n">
        <f aca="false">IF(V100&lt;=0,0,MIN(Inputs!$L$13,V100+W100))</f>
        <v>0</v>
      </c>
      <c r="Y100" s="37" t="n">
        <f aca="false">MAX(V100+W100-X100,0)</f>
        <v>0</v>
      </c>
      <c r="Z100" s="37" t="n">
        <f aca="false">E100+I100+M100+Q100+U100+Y100</f>
        <v>1570.14314807859</v>
      </c>
      <c r="AA100" s="37" t="n">
        <f aca="false">C100+G100+K100+O100+S100+W100</f>
        <v>6.65059706629609</v>
      </c>
    </row>
    <row r="101" customFormat="false" ht="15" hidden="false" customHeight="false" outlineLevel="0" collapsed="false">
      <c r="A101" s="36" t="n">
        <v>97</v>
      </c>
      <c r="B101" s="37" t="n">
        <f aca="false">E100</f>
        <v>0</v>
      </c>
      <c r="C101" s="37" t="n">
        <f aca="false">B101*Inputs!$K$8/12</f>
        <v>0</v>
      </c>
      <c r="D101" s="37" t="n">
        <f aca="false">IF(B101&lt;=0,0,MIN(Inputs!$L$8,B101+C101))</f>
        <v>0</v>
      </c>
      <c r="E101" s="37" t="n">
        <f aca="false">MAX(B101+C101-D101,0)</f>
        <v>0</v>
      </c>
      <c r="F101" s="37" t="n">
        <f aca="false">I100</f>
        <v>0</v>
      </c>
      <c r="G101" s="37" t="n">
        <f aca="false">F101*Inputs!$K$9/12</f>
        <v>0</v>
      </c>
      <c r="H101" s="37" t="n">
        <f aca="false">IF(F101&lt;=0,0,MIN(Inputs!$L$9,F101+G101))</f>
        <v>0</v>
      </c>
      <c r="I101" s="37" t="n">
        <f aca="false">MAX(F101+G101-H101,0)</f>
        <v>0</v>
      </c>
      <c r="J101" s="37" t="n">
        <f aca="false">M100</f>
        <v>0</v>
      </c>
      <c r="K101" s="37" t="n">
        <f aca="false">J101*Inputs!$K$10/12</f>
        <v>0</v>
      </c>
      <c r="L101" s="37" t="n">
        <f aca="false">IF(J101&lt;=0,0,MIN(Inputs!$L$10,J101+K101))</f>
        <v>0</v>
      </c>
      <c r="M101" s="37" t="n">
        <f aca="false">MAX(J101+K101-L101,0)</f>
        <v>0</v>
      </c>
      <c r="N101" s="37" t="n">
        <f aca="false">Q100</f>
        <v>0</v>
      </c>
      <c r="O101" s="37" t="n">
        <f aca="false">N101*Inputs!$K$11/12</f>
        <v>0</v>
      </c>
      <c r="P101" s="37" t="n">
        <f aca="false">IF(N101&lt;=0,0,MIN(Inputs!$L$11,N101+O101))</f>
        <v>0</v>
      </c>
      <c r="Q101" s="37" t="n">
        <f aca="false">MAX(N101+O101-P101,0)</f>
        <v>0</v>
      </c>
      <c r="R101" s="37" t="n">
        <f aca="false">U100</f>
        <v>1570.14314807859</v>
      </c>
      <c r="S101" s="37" t="n">
        <f aca="false">R101*Inputs!$K$12/12</f>
        <v>5.8880368052947</v>
      </c>
      <c r="T101" s="37" t="n">
        <f aca="false">IF(R101&lt;=0,0,MIN(Inputs!$L$12,R101+S101))</f>
        <v>210</v>
      </c>
      <c r="U101" s="37" t="n">
        <f aca="false">MAX(R101+S101-T101,0)</f>
        <v>1366.03118488388</v>
      </c>
      <c r="V101" s="37" t="n">
        <f aca="false">Y100</f>
        <v>0</v>
      </c>
      <c r="W101" s="37" t="n">
        <f aca="false">V101*Inputs!$K$13/12</f>
        <v>0</v>
      </c>
      <c r="X101" s="37" t="n">
        <f aca="false">IF(V101&lt;=0,0,MIN(Inputs!$L$13,V101+W101))</f>
        <v>0</v>
      </c>
      <c r="Y101" s="37" t="n">
        <f aca="false">MAX(V101+W101-X101,0)</f>
        <v>0</v>
      </c>
      <c r="Z101" s="37" t="n">
        <f aca="false">E101+I101+M101+Q101+U101+Y101</f>
        <v>1366.03118488388</v>
      </c>
      <c r="AA101" s="37" t="n">
        <f aca="false">C101+G101+K101+O101+S101+W101</f>
        <v>5.8880368052947</v>
      </c>
    </row>
    <row r="102" customFormat="false" ht="15" hidden="false" customHeight="false" outlineLevel="0" collapsed="false">
      <c r="A102" s="36" t="n">
        <v>98</v>
      </c>
      <c r="B102" s="37" t="n">
        <f aca="false">E101</f>
        <v>0</v>
      </c>
      <c r="C102" s="37" t="n">
        <f aca="false">B102*Inputs!$K$8/12</f>
        <v>0</v>
      </c>
      <c r="D102" s="37" t="n">
        <f aca="false">IF(B102&lt;=0,0,MIN(Inputs!$L$8,B102+C102))</f>
        <v>0</v>
      </c>
      <c r="E102" s="37" t="n">
        <f aca="false">MAX(B102+C102-D102,0)</f>
        <v>0</v>
      </c>
      <c r="F102" s="37" t="n">
        <f aca="false">I101</f>
        <v>0</v>
      </c>
      <c r="G102" s="37" t="n">
        <f aca="false">F102*Inputs!$K$9/12</f>
        <v>0</v>
      </c>
      <c r="H102" s="37" t="n">
        <f aca="false">IF(F102&lt;=0,0,MIN(Inputs!$L$9,F102+G102))</f>
        <v>0</v>
      </c>
      <c r="I102" s="37" t="n">
        <f aca="false">MAX(F102+G102-H102,0)</f>
        <v>0</v>
      </c>
      <c r="J102" s="37" t="n">
        <f aca="false">M101</f>
        <v>0</v>
      </c>
      <c r="K102" s="37" t="n">
        <f aca="false">J102*Inputs!$K$10/12</f>
        <v>0</v>
      </c>
      <c r="L102" s="37" t="n">
        <f aca="false">IF(J102&lt;=0,0,MIN(Inputs!$L$10,J102+K102))</f>
        <v>0</v>
      </c>
      <c r="M102" s="37" t="n">
        <f aca="false">MAX(J102+K102-L102,0)</f>
        <v>0</v>
      </c>
      <c r="N102" s="37" t="n">
        <f aca="false">Q101</f>
        <v>0</v>
      </c>
      <c r="O102" s="37" t="n">
        <f aca="false">N102*Inputs!$K$11/12</f>
        <v>0</v>
      </c>
      <c r="P102" s="37" t="n">
        <f aca="false">IF(N102&lt;=0,0,MIN(Inputs!$L$11,N102+O102))</f>
        <v>0</v>
      </c>
      <c r="Q102" s="37" t="n">
        <f aca="false">MAX(N102+O102-P102,0)</f>
        <v>0</v>
      </c>
      <c r="R102" s="37" t="n">
        <f aca="false">U101</f>
        <v>1366.03118488388</v>
      </c>
      <c r="S102" s="37" t="n">
        <f aca="false">R102*Inputs!$K$12/12</f>
        <v>5.12261694331455</v>
      </c>
      <c r="T102" s="37" t="n">
        <f aca="false">IF(R102&lt;=0,0,MIN(Inputs!$L$12,R102+S102))</f>
        <v>210</v>
      </c>
      <c r="U102" s="37" t="n">
        <f aca="false">MAX(R102+S102-T102,0)</f>
        <v>1161.1538018272</v>
      </c>
      <c r="V102" s="37" t="n">
        <f aca="false">Y101</f>
        <v>0</v>
      </c>
      <c r="W102" s="37" t="n">
        <f aca="false">V102*Inputs!$K$13/12</f>
        <v>0</v>
      </c>
      <c r="X102" s="37" t="n">
        <f aca="false">IF(V102&lt;=0,0,MIN(Inputs!$L$13,V102+W102))</f>
        <v>0</v>
      </c>
      <c r="Y102" s="37" t="n">
        <f aca="false">MAX(V102+W102-X102,0)</f>
        <v>0</v>
      </c>
      <c r="Z102" s="37" t="n">
        <f aca="false">E102+I102+M102+Q102+U102+Y102</f>
        <v>1161.1538018272</v>
      </c>
      <c r="AA102" s="37" t="n">
        <f aca="false">C102+G102+K102+O102+S102+W102</f>
        <v>5.12261694331455</v>
      </c>
    </row>
    <row r="103" customFormat="false" ht="15" hidden="false" customHeight="false" outlineLevel="0" collapsed="false">
      <c r="A103" s="36" t="n">
        <v>99</v>
      </c>
      <c r="B103" s="37" t="n">
        <f aca="false">E102</f>
        <v>0</v>
      </c>
      <c r="C103" s="37" t="n">
        <f aca="false">B103*Inputs!$K$8/12</f>
        <v>0</v>
      </c>
      <c r="D103" s="37" t="n">
        <f aca="false">IF(B103&lt;=0,0,MIN(Inputs!$L$8,B103+C103))</f>
        <v>0</v>
      </c>
      <c r="E103" s="37" t="n">
        <f aca="false">MAX(B103+C103-D103,0)</f>
        <v>0</v>
      </c>
      <c r="F103" s="37" t="n">
        <f aca="false">I102</f>
        <v>0</v>
      </c>
      <c r="G103" s="37" t="n">
        <f aca="false">F103*Inputs!$K$9/12</f>
        <v>0</v>
      </c>
      <c r="H103" s="37" t="n">
        <f aca="false">IF(F103&lt;=0,0,MIN(Inputs!$L$9,F103+G103))</f>
        <v>0</v>
      </c>
      <c r="I103" s="37" t="n">
        <f aca="false">MAX(F103+G103-H103,0)</f>
        <v>0</v>
      </c>
      <c r="J103" s="37" t="n">
        <f aca="false">M102</f>
        <v>0</v>
      </c>
      <c r="K103" s="37" t="n">
        <f aca="false">J103*Inputs!$K$10/12</f>
        <v>0</v>
      </c>
      <c r="L103" s="37" t="n">
        <f aca="false">IF(J103&lt;=0,0,MIN(Inputs!$L$10,J103+K103))</f>
        <v>0</v>
      </c>
      <c r="M103" s="37" t="n">
        <f aca="false">MAX(J103+K103-L103,0)</f>
        <v>0</v>
      </c>
      <c r="N103" s="37" t="n">
        <f aca="false">Q102</f>
        <v>0</v>
      </c>
      <c r="O103" s="37" t="n">
        <f aca="false">N103*Inputs!$K$11/12</f>
        <v>0</v>
      </c>
      <c r="P103" s="37" t="n">
        <f aca="false">IF(N103&lt;=0,0,MIN(Inputs!$L$11,N103+O103))</f>
        <v>0</v>
      </c>
      <c r="Q103" s="37" t="n">
        <f aca="false">MAX(N103+O103-P103,0)</f>
        <v>0</v>
      </c>
      <c r="R103" s="37" t="n">
        <f aca="false">U102</f>
        <v>1161.1538018272</v>
      </c>
      <c r="S103" s="37" t="n">
        <f aca="false">R103*Inputs!$K$12/12</f>
        <v>4.35432675685198</v>
      </c>
      <c r="T103" s="37" t="n">
        <f aca="false">IF(R103&lt;=0,0,MIN(Inputs!$L$12,R103+S103))</f>
        <v>210</v>
      </c>
      <c r="U103" s="37" t="n">
        <f aca="false">MAX(R103+S103-T103,0)</f>
        <v>955.508128584048</v>
      </c>
      <c r="V103" s="37" t="n">
        <f aca="false">Y102</f>
        <v>0</v>
      </c>
      <c r="W103" s="37" t="n">
        <f aca="false">V103*Inputs!$K$13/12</f>
        <v>0</v>
      </c>
      <c r="X103" s="37" t="n">
        <f aca="false">IF(V103&lt;=0,0,MIN(Inputs!$L$13,V103+W103))</f>
        <v>0</v>
      </c>
      <c r="Y103" s="37" t="n">
        <f aca="false">MAX(V103+W103-X103,0)</f>
        <v>0</v>
      </c>
      <c r="Z103" s="37" t="n">
        <f aca="false">E103+I103+M103+Q103+U103+Y103</f>
        <v>955.508128584048</v>
      </c>
      <c r="AA103" s="37" t="n">
        <f aca="false">C103+G103+K103+O103+S103+W103</f>
        <v>4.35432675685198</v>
      </c>
    </row>
    <row r="104" customFormat="false" ht="15" hidden="false" customHeight="false" outlineLevel="0" collapsed="false">
      <c r="A104" s="36" t="n">
        <v>100</v>
      </c>
      <c r="B104" s="37" t="n">
        <f aca="false">E103</f>
        <v>0</v>
      </c>
      <c r="C104" s="37" t="n">
        <f aca="false">B104*Inputs!$K$8/12</f>
        <v>0</v>
      </c>
      <c r="D104" s="37" t="n">
        <f aca="false">IF(B104&lt;=0,0,MIN(Inputs!$L$8,B104+C104))</f>
        <v>0</v>
      </c>
      <c r="E104" s="37" t="n">
        <f aca="false">MAX(B104+C104-D104,0)</f>
        <v>0</v>
      </c>
      <c r="F104" s="37" t="n">
        <f aca="false">I103</f>
        <v>0</v>
      </c>
      <c r="G104" s="37" t="n">
        <f aca="false">F104*Inputs!$K$9/12</f>
        <v>0</v>
      </c>
      <c r="H104" s="37" t="n">
        <f aca="false">IF(F104&lt;=0,0,MIN(Inputs!$L$9,F104+G104))</f>
        <v>0</v>
      </c>
      <c r="I104" s="37" t="n">
        <f aca="false">MAX(F104+G104-H104,0)</f>
        <v>0</v>
      </c>
      <c r="J104" s="37" t="n">
        <f aca="false">M103</f>
        <v>0</v>
      </c>
      <c r="K104" s="37" t="n">
        <f aca="false">J104*Inputs!$K$10/12</f>
        <v>0</v>
      </c>
      <c r="L104" s="37" t="n">
        <f aca="false">IF(J104&lt;=0,0,MIN(Inputs!$L$10,J104+K104))</f>
        <v>0</v>
      </c>
      <c r="M104" s="37" t="n">
        <f aca="false">MAX(J104+K104-L104,0)</f>
        <v>0</v>
      </c>
      <c r="N104" s="37" t="n">
        <f aca="false">Q103</f>
        <v>0</v>
      </c>
      <c r="O104" s="37" t="n">
        <f aca="false">N104*Inputs!$K$11/12</f>
        <v>0</v>
      </c>
      <c r="P104" s="37" t="n">
        <f aca="false">IF(N104&lt;=0,0,MIN(Inputs!$L$11,N104+O104))</f>
        <v>0</v>
      </c>
      <c r="Q104" s="37" t="n">
        <f aca="false">MAX(N104+O104-P104,0)</f>
        <v>0</v>
      </c>
      <c r="R104" s="37" t="n">
        <f aca="false">U103</f>
        <v>955.508128584048</v>
      </c>
      <c r="S104" s="37" t="n">
        <f aca="false">R104*Inputs!$K$12/12</f>
        <v>3.58315548219018</v>
      </c>
      <c r="T104" s="37" t="n">
        <f aca="false">IF(R104&lt;=0,0,MIN(Inputs!$L$12,R104+S104))</f>
        <v>210</v>
      </c>
      <c r="U104" s="37" t="n">
        <f aca="false">MAX(R104+S104-T104,0)</f>
        <v>749.091284066238</v>
      </c>
      <c r="V104" s="37" t="n">
        <f aca="false">Y103</f>
        <v>0</v>
      </c>
      <c r="W104" s="37" t="n">
        <f aca="false">V104*Inputs!$K$13/12</f>
        <v>0</v>
      </c>
      <c r="X104" s="37" t="n">
        <f aca="false">IF(V104&lt;=0,0,MIN(Inputs!$L$13,V104+W104))</f>
        <v>0</v>
      </c>
      <c r="Y104" s="37" t="n">
        <f aca="false">MAX(V104+W104-X104,0)</f>
        <v>0</v>
      </c>
      <c r="Z104" s="37" t="n">
        <f aca="false">E104+I104+M104+Q104+U104+Y104</f>
        <v>749.091284066238</v>
      </c>
      <c r="AA104" s="37" t="n">
        <f aca="false">C104+G104+K104+O104+S104+W104</f>
        <v>3.58315548219018</v>
      </c>
    </row>
    <row r="105" customFormat="false" ht="15" hidden="false" customHeight="false" outlineLevel="0" collapsed="false">
      <c r="A105" s="36" t="n">
        <v>101</v>
      </c>
      <c r="B105" s="37" t="n">
        <f aca="false">E104</f>
        <v>0</v>
      </c>
      <c r="C105" s="37" t="n">
        <f aca="false">B105*Inputs!$K$8/12</f>
        <v>0</v>
      </c>
      <c r="D105" s="37" t="n">
        <f aca="false">IF(B105&lt;=0,0,MIN(Inputs!$L$8,B105+C105))</f>
        <v>0</v>
      </c>
      <c r="E105" s="37" t="n">
        <f aca="false">MAX(B105+C105-D105,0)</f>
        <v>0</v>
      </c>
      <c r="F105" s="37" t="n">
        <f aca="false">I104</f>
        <v>0</v>
      </c>
      <c r="G105" s="37" t="n">
        <f aca="false">F105*Inputs!$K$9/12</f>
        <v>0</v>
      </c>
      <c r="H105" s="37" t="n">
        <f aca="false">IF(F105&lt;=0,0,MIN(Inputs!$L$9,F105+G105))</f>
        <v>0</v>
      </c>
      <c r="I105" s="37" t="n">
        <f aca="false">MAX(F105+G105-H105,0)</f>
        <v>0</v>
      </c>
      <c r="J105" s="37" t="n">
        <f aca="false">M104</f>
        <v>0</v>
      </c>
      <c r="K105" s="37" t="n">
        <f aca="false">J105*Inputs!$K$10/12</f>
        <v>0</v>
      </c>
      <c r="L105" s="37" t="n">
        <f aca="false">IF(J105&lt;=0,0,MIN(Inputs!$L$10,J105+K105))</f>
        <v>0</v>
      </c>
      <c r="M105" s="37" t="n">
        <f aca="false">MAX(J105+K105-L105,0)</f>
        <v>0</v>
      </c>
      <c r="N105" s="37" t="n">
        <f aca="false">Q104</f>
        <v>0</v>
      </c>
      <c r="O105" s="37" t="n">
        <f aca="false">N105*Inputs!$K$11/12</f>
        <v>0</v>
      </c>
      <c r="P105" s="37" t="n">
        <f aca="false">IF(N105&lt;=0,0,MIN(Inputs!$L$11,N105+O105))</f>
        <v>0</v>
      </c>
      <c r="Q105" s="37" t="n">
        <f aca="false">MAX(N105+O105-P105,0)</f>
        <v>0</v>
      </c>
      <c r="R105" s="37" t="n">
        <f aca="false">U104</f>
        <v>749.091284066238</v>
      </c>
      <c r="S105" s="37" t="n">
        <f aca="false">R105*Inputs!$K$12/12</f>
        <v>2.80909231524839</v>
      </c>
      <c r="T105" s="37" t="n">
        <f aca="false">IF(R105&lt;=0,0,MIN(Inputs!$L$12,R105+S105))</f>
        <v>210</v>
      </c>
      <c r="U105" s="37" t="n">
        <f aca="false">MAX(R105+S105-T105,0)</f>
        <v>541.900376381487</v>
      </c>
      <c r="V105" s="37" t="n">
        <f aca="false">Y104</f>
        <v>0</v>
      </c>
      <c r="W105" s="37" t="n">
        <f aca="false">V105*Inputs!$K$13/12</f>
        <v>0</v>
      </c>
      <c r="X105" s="37" t="n">
        <f aca="false">IF(V105&lt;=0,0,MIN(Inputs!$L$13,V105+W105))</f>
        <v>0</v>
      </c>
      <c r="Y105" s="37" t="n">
        <f aca="false">MAX(V105+W105-X105,0)</f>
        <v>0</v>
      </c>
      <c r="Z105" s="37" t="n">
        <f aca="false">E105+I105+M105+Q105+U105+Y105</f>
        <v>541.900376381487</v>
      </c>
      <c r="AA105" s="37" t="n">
        <f aca="false">C105+G105+K105+O105+S105+W105</f>
        <v>2.80909231524839</v>
      </c>
    </row>
    <row r="106" customFormat="false" ht="15" hidden="false" customHeight="false" outlineLevel="0" collapsed="false">
      <c r="A106" s="36" t="n">
        <v>102</v>
      </c>
      <c r="B106" s="37" t="n">
        <f aca="false">E105</f>
        <v>0</v>
      </c>
      <c r="C106" s="37" t="n">
        <f aca="false">B106*Inputs!$K$8/12</f>
        <v>0</v>
      </c>
      <c r="D106" s="37" t="n">
        <f aca="false">IF(B106&lt;=0,0,MIN(Inputs!$L$8,B106+C106))</f>
        <v>0</v>
      </c>
      <c r="E106" s="37" t="n">
        <f aca="false">MAX(B106+C106-D106,0)</f>
        <v>0</v>
      </c>
      <c r="F106" s="37" t="n">
        <f aca="false">I105</f>
        <v>0</v>
      </c>
      <c r="G106" s="37" t="n">
        <f aca="false">F106*Inputs!$K$9/12</f>
        <v>0</v>
      </c>
      <c r="H106" s="37" t="n">
        <f aca="false">IF(F106&lt;=0,0,MIN(Inputs!$L$9,F106+G106))</f>
        <v>0</v>
      </c>
      <c r="I106" s="37" t="n">
        <f aca="false">MAX(F106+G106-H106,0)</f>
        <v>0</v>
      </c>
      <c r="J106" s="37" t="n">
        <f aca="false">M105</f>
        <v>0</v>
      </c>
      <c r="K106" s="37" t="n">
        <f aca="false">J106*Inputs!$K$10/12</f>
        <v>0</v>
      </c>
      <c r="L106" s="37" t="n">
        <f aca="false">IF(J106&lt;=0,0,MIN(Inputs!$L$10,J106+K106))</f>
        <v>0</v>
      </c>
      <c r="M106" s="37" t="n">
        <f aca="false">MAX(J106+K106-L106,0)</f>
        <v>0</v>
      </c>
      <c r="N106" s="37" t="n">
        <f aca="false">Q105</f>
        <v>0</v>
      </c>
      <c r="O106" s="37" t="n">
        <f aca="false">N106*Inputs!$K$11/12</f>
        <v>0</v>
      </c>
      <c r="P106" s="37" t="n">
        <f aca="false">IF(N106&lt;=0,0,MIN(Inputs!$L$11,N106+O106))</f>
        <v>0</v>
      </c>
      <c r="Q106" s="37" t="n">
        <f aca="false">MAX(N106+O106-P106,0)</f>
        <v>0</v>
      </c>
      <c r="R106" s="37" t="n">
        <f aca="false">U105</f>
        <v>541.900376381487</v>
      </c>
      <c r="S106" s="37" t="n">
        <f aca="false">R106*Inputs!$K$12/12</f>
        <v>2.03212641143057</v>
      </c>
      <c r="T106" s="37" t="n">
        <f aca="false">IF(R106&lt;=0,0,MIN(Inputs!$L$12,R106+S106))</f>
        <v>210</v>
      </c>
      <c r="U106" s="37" t="n">
        <f aca="false">MAX(R106+S106-T106,0)</f>
        <v>333.932502792917</v>
      </c>
      <c r="V106" s="37" t="n">
        <f aca="false">Y105</f>
        <v>0</v>
      </c>
      <c r="W106" s="37" t="n">
        <f aca="false">V106*Inputs!$K$13/12</f>
        <v>0</v>
      </c>
      <c r="X106" s="37" t="n">
        <f aca="false">IF(V106&lt;=0,0,MIN(Inputs!$L$13,V106+W106))</f>
        <v>0</v>
      </c>
      <c r="Y106" s="37" t="n">
        <f aca="false">MAX(V106+W106-X106,0)</f>
        <v>0</v>
      </c>
      <c r="Z106" s="37" t="n">
        <f aca="false">E106+I106+M106+Q106+U106+Y106</f>
        <v>333.932502792917</v>
      </c>
      <c r="AA106" s="37" t="n">
        <f aca="false">C106+G106+K106+O106+S106+W106</f>
        <v>2.03212641143057</v>
      </c>
    </row>
    <row r="107" customFormat="false" ht="15" hidden="false" customHeight="false" outlineLevel="0" collapsed="false">
      <c r="A107" s="36" t="n">
        <v>103</v>
      </c>
      <c r="B107" s="37" t="n">
        <f aca="false">E106</f>
        <v>0</v>
      </c>
      <c r="C107" s="37" t="n">
        <f aca="false">B107*Inputs!$K$8/12</f>
        <v>0</v>
      </c>
      <c r="D107" s="37" t="n">
        <f aca="false">IF(B107&lt;=0,0,MIN(Inputs!$L$8,B107+C107))</f>
        <v>0</v>
      </c>
      <c r="E107" s="37" t="n">
        <f aca="false">MAX(B107+C107-D107,0)</f>
        <v>0</v>
      </c>
      <c r="F107" s="37" t="n">
        <f aca="false">I106</f>
        <v>0</v>
      </c>
      <c r="G107" s="37" t="n">
        <f aca="false">F107*Inputs!$K$9/12</f>
        <v>0</v>
      </c>
      <c r="H107" s="37" t="n">
        <f aca="false">IF(F107&lt;=0,0,MIN(Inputs!$L$9,F107+G107))</f>
        <v>0</v>
      </c>
      <c r="I107" s="37" t="n">
        <f aca="false">MAX(F107+G107-H107,0)</f>
        <v>0</v>
      </c>
      <c r="J107" s="37" t="n">
        <f aca="false">M106</f>
        <v>0</v>
      </c>
      <c r="K107" s="37" t="n">
        <f aca="false">J107*Inputs!$K$10/12</f>
        <v>0</v>
      </c>
      <c r="L107" s="37" t="n">
        <f aca="false">IF(J107&lt;=0,0,MIN(Inputs!$L$10,J107+K107))</f>
        <v>0</v>
      </c>
      <c r="M107" s="37" t="n">
        <f aca="false">MAX(J107+K107-L107,0)</f>
        <v>0</v>
      </c>
      <c r="N107" s="37" t="n">
        <f aca="false">Q106</f>
        <v>0</v>
      </c>
      <c r="O107" s="37" t="n">
        <f aca="false">N107*Inputs!$K$11/12</f>
        <v>0</v>
      </c>
      <c r="P107" s="37" t="n">
        <f aca="false">IF(N107&lt;=0,0,MIN(Inputs!$L$11,N107+O107))</f>
        <v>0</v>
      </c>
      <c r="Q107" s="37" t="n">
        <f aca="false">MAX(N107+O107-P107,0)</f>
        <v>0</v>
      </c>
      <c r="R107" s="37" t="n">
        <f aca="false">U106</f>
        <v>333.932502792917</v>
      </c>
      <c r="S107" s="37" t="n">
        <f aca="false">R107*Inputs!$K$12/12</f>
        <v>1.25224688547344</v>
      </c>
      <c r="T107" s="37" t="n">
        <f aca="false">IF(R107&lt;=0,0,MIN(Inputs!$L$12,R107+S107))</f>
        <v>210</v>
      </c>
      <c r="U107" s="37" t="n">
        <f aca="false">MAX(R107+S107-T107,0)</f>
        <v>125.18474967839</v>
      </c>
      <c r="V107" s="37" t="n">
        <f aca="false">Y106</f>
        <v>0</v>
      </c>
      <c r="W107" s="37" t="n">
        <f aca="false">V107*Inputs!$K$13/12</f>
        <v>0</v>
      </c>
      <c r="X107" s="37" t="n">
        <f aca="false">IF(V107&lt;=0,0,MIN(Inputs!$L$13,V107+W107))</f>
        <v>0</v>
      </c>
      <c r="Y107" s="37" t="n">
        <f aca="false">MAX(V107+W107-X107,0)</f>
        <v>0</v>
      </c>
      <c r="Z107" s="37" t="n">
        <f aca="false">E107+I107+M107+Q107+U107+Y107</f>
        <v>125.18474967839</v>
      </c>
      <c r="AA107" s="37" t="n">
        <f aca="false">C107+G107+K107+O107+S107+W107</f>
        <v>1.25224688547344</v>
      </c>
    </row>
    <row r="108" customFormat="false" ht="15" hidden="false" customHeight="false" outlineLevel="0" collapsed="false">
      <c r="A108" s="36" t="n">
        <v>104</v>
      </c>
      <c r="B108" s="37" t="n">
        <f aca="false">E107</f>
        <v>0</v>
      </c>
      <c r="C108" s="37" t="n">
        <f aca="false">B108*Inputs!$K$8/12</f>
        <v>0</v>
      </c>
      <c r="D108" s="37" t="n">
        <f aca="false">IF(B108&lt;=0,0,MIN(Inputs!$L$8,B108+C108))</f>
        <v>0</v>
      </c>
      <c r="E108" s="37" t="n">
        <f aca="false">MAX(B108+C108-D108,0)</f>
        <v>0</v>
      </c>
      <c r="F108" s="37" t="n">
        <f aca="false">I107</f>
        <v>0</v>
      </c>
      <c r="G108" s="37" t="n">
        <f aca="false">F108*Inputs!$K$9/12</f>
        <v>0</v>
      </c>
      <c r="H108" s="37" t="n">
        <f aca="false">IF(F108&lt;=0,0,MIN(Inputs!$L$9,F108+G108))</f>
        <v>0</v>
      </c>
      <c r="I108" s="37" t="n">
        <f aca="false">MAX(F108+G108-H108,0)</f>
        <v>0</v>
      </c>
      <c r="J108" s="37" t="n">
        <f aca="false">M107</f>
        <v>0</v>
      </c>
      <c r="K108" s="37" t="n">
        <f aca="false">J108*Inputs!$K$10/12</f>
        <v>0</v>
      </c>
      <c r="L108" s="37" t="n">
        <f aca="false">IF(J108&lt;=0,0,MIN(Inputs!$L$10,J108+K108))</f>
        <v>0</v>
      </c>
      <c r="M108" s="37" t="n">
        <f aca="false">MAX(J108+K108-L108,0)</f>
        <v>0</v>
      </c>
      <c r="N108" s="37" t="n">
        <f aca="false">Q107</f>
        <v>0</v>
      </c>
      <c r="O108" s="37" t="n">
        <f aca="false">N108*Inputs!$K$11/12</f>
        <v>0</v>
      </c>
      <c r="P108" s="37" t="n">
        <f aca="false">IF(N108&lt;=0,0,MIN(Inputs!$L$11,N108+O108))</f>
        <v>0</v>
      </c>
      <c r="Q108" s="37" t="n">
        <f aca="false">MAX(N108+O108-P108,0)</f>
        <v>0</v>
      </c>
      <c r="R108" s="37" t="n">
        <f aca="false">U107</f>
        <v>125.18474967839</v>
      </c>
      <c r="S108" s="37" t="n">
        <f aca="false">R108*Inputs!$K$12/12</f>
        <v>0.469442811293964</v>
      </c>
      <c r="T108" s="37" t="n">
        <f aca="false">IF(R108&lt;=0,0,MIN(Inputs!$L$12,R108+S108))</f>
        <v>125.654192489684</v>
      </c>
      <c r="U108" s="37" t="n">
        <f aca="false">MAX(R108+S108-T108,0)</f>
        <v>0</v>
      </c>
      <c r="V108" s="37" t="n">
        <f aca="false">Y107</f>
        <v>0</v>
      </c>
      <c r="W108" s="37" t="n">
        <f aca="false">V108*Inputs!$K$13/12</f>
        <v>0</v>
      </c>
      <c r="X108" s="37" t="n">
        <f aca="false">IF(V108&lt;=0,0,MIN(Inputs!$L$13,V108+W108))</f>
        <v>0</v>
      </c>
      <c r="Y108" s="37" t="n">
        <f aca="false">MAX(V108+W108-X108,0)</f>
        <v>0</v>
      </c>
      <c r="Z108" s="37" t="n">
        <f aca="false">E108+I108+M108+Q108+U108+Y108</f>
        <v>0</v>
      </c>
      <c r="AA108" s="37" t="n">
        <f aca="false">C108+G108+K108+O108+S108+W108</f>
        <v>0.469442811293964</v>
      </c>
    </row>
    <row r="109" customFormat="false" ht="15" hidden="false" customHeight="false" outlineLevel="0" collapsed="false">
      <c r="A109" s="36" t="n">
        <v>105</v>
      </c>
      <c r="B109" s="37" t="n">
        <f aca="false">E108</f>
        <v>0</v>
      </c>
      <c r="C109" s="37" t="n">
        <f aca="false">B109*Inputs!$K$8/12</f>
        <v>0</v>
      </c>
      <c r="D109" s="37" t="n">
        <f aca="false">IF(B109&lt;=0,0,MIN(Inputs!$L$8,B109+C109))</f>
        <v>0</v>
      </c>
      <c r="E109" s="37" t="n">
        <f aca="false">MAX(B109+C109-D109,0)</f>
        <v>0</v>
      </c>
      <c r="F109" s="37" t="n">
        <f aca="false">I108</f>
        <v>0</v>
      </c>
      <c r="G109" s="37" t="n">
        <f aca="false">F109*Inputs!$K$9/12</f>
        <v>0</v>
      </c>
      <c r="H109" s="37" t="n">
        <f aca="false">IF(F109&lt;=0,0,MIN(Inputs!$L$9,F109+G109))</f>
        <v>0</v>
      </c>
      <c r="I109" s="37" t="n">
        <f aca="false">MAX(F109+G109-H109,0)</f>
        <v>0</v>
      </c>
      <c r="J109" s="37" t="n">
        <f aca="false">M108</f>
        <v>0</v>
      </c>
      <c r="K109" s="37" t="n">
        <f aca="false">J109*Inputs!$K$10/12</f>
        <v>0</v>
      </c>
      <c r="L109" s="37" t="n">
        <f aca="false">IF(J109&lt;=0,0,MIN(Inputs!$L$10,J109+K109))</f>
        <v>0</v>
      </c>
      <c r="M109" s="37" t="n">
        <f aca="false">MAX(J109+K109-L109,0)</f>
        <v>0</v>
      </c>
      <c r="N109" s="37" t="n">
        <f aca="false">Q108</f>
        <v>0</v>
      </c>
      <c r="O109" s="37" t="n">
        <f aca="false">N109*Inputs!$K$11/12</f>
        <v>0</v>
      </c>
      <c r="P109" s="37" t="n">
        <f aca="false">IF(N109&lt;=0,0,MIN(Inputs!$L$11,N109+O109))</f>
        <v>0</v>
      </c>
      <c r="Q109" s="37" t="n">
        <f aca="false">MAX(N109+O109-P109,0)</f>
        <v>0</v>
      </c>
      <c r="R109" s="37" t="n">
        <f aca="false">U108</f>
        <v>0</v>
      </c>
      <c r="S109" s="37" t="n">
        <f aca="false">R109*Inputs!$K$12/12</f>
        <v>0</v>
      </c>
      <c r="T109" s="37" t="n">
        <f aca="false">IF(R109&lt;=0,0,MIN(Inputs!$L$12,R109+S109))</f>
        <v>0</v>
      </c>
      <c r="U109" s="37" t="n">
        <f aca="false">MAX(R109+S109-T109,0)</f>
        <v>0</v>
      </c>
      <c r="V109" s="37" t="n">
        <f aca="false">Y108</f>
        <v>0</v>
      </c>
      <c r="W109" s="37" t="n">
        <f aca="false">V109*Inputs!$K$13/12</f>
        <v>0</v>
      </c>
      <c r="X109" s="37" t="n">
        <f aca="false">IF(V109&lt;=0,0,MIN(Inputs!$L$13,V109+W109))</f>
        <v>0</v>
      </c>
      <c r="Y109" s="37" t="n">
        <f aca="false">MAX(V109+W109-X109,0)</f>
        <v>0</v>
      </c>
      <c r="Z109" s="37" t="n">
        <f aca="false">E109+I109+M109+Q109+U109+Y109</f>
        <v>0</v>
      </c>
      <c r="AA109" s="37" t="n">
        <f aca="false">C109+G109+K109+O109+S109+W109</f>
        <v>0</v>
      </c>
    </row>
    <row r="110" customFormat="false" ht="15" hidden="false" customHeight="false" outlineLevel="0" collapsed="false">
      <c r="A110" s="36" t="n">
        <v>106</v>
      </c>
      <c r="B110" s="37" t="n">
        <f aca="false">E109</f>
        <v>0</v>
      </c>
      <c r="C110" s="37" t="n">
        <f aca="false">B110*Inputs!$K$8/12</f>
        <v>0</v>
      </c>
      <c r="D110" s="37" t="n">
        <f aca="false">IF(B110&lt;=0,0,MIN(Inputs!$L$8,B110+C110))</f>
        <v>0</v>
      </c>
      <c r="E110" s="37" t="n">
        <f aca="false">MAX(B110+C110-D110,0)</f>
        <v>0</v>
      </c>
      <c r="F110" s="37" t="n">
        <f aca="false">I109</f>
        <v>0</v>
      </c>
      <c r="G110" s="37" t="n">
        <f aca="false">F110*Inputs!$K$9/12</f>
        <v>0</v>
      </c>
      <c r="H110" s="37" t="n">
        <f aca="false">IF(F110&lt;=0,0,MIN(Inputs!$L$9,F110+G110))</f>
        <v>0</v>
      </c>
      <c r="I110" s="37" t="n">
        <f aca="false">MAX(F110+G110-H110,0)</f>
        <v>0</v>
      </c>
      <c r="J110" s="37" t="n">
        <f aca="false">M109</f>
        <v>0</v>
      </c>
      <c r="K110" s="37" t="n">
        <f aca="false">J110*Inputs!$K$10/12</f>
        <v>0</v>
      </c>
      <c r="L110" s="37" t="n">
        <f aca="false">IF(J110&lt;=0,0,MIN(Inputs!$L$10,J110+K110))</f>
        <v>0</v>
      </c>
      <c r="M110" s="37" t="n">
        <f aca="false">MAX(J110+K110-L110,0)</f>
        <v>0</v>
      </c>
      <c r="N110" s="37" t="n">
        <f aca="false">Q109</f>
        <v>0</v>
      </c>
      <c r="O110" s="37" t="n">
        <f aca="false">N110*Inputs!$K$11/12</f>
        <v>0</v>
      </c>
      <c r="P110" s="37" t="n">
        <f aca="false">IF(N110&lt;=0,0,MIN(Inputs!$L$11,N110+O110))</f>
        <v>0</v>
      </c>
      <c r="Q110" s="37" t="n">
        <f aca="false">MAX(N110+O110-P110,0)</f>
        <v>0</v>
      </c>
      <c r="R110" s="37" t="n">
        <f aca="false">U109</f>
        <v>0</v>
      </c>
      <c r="S110" s="37" t="n">
        <f aca="false">R110*Inputs!$K$12/12</f>
        <v>0</v>
      </c>
      <c r="T110" s="37" t="n">
        <f aca="false">IF(R110&lt;=0,0,MIN(Inputs!$L$12,R110+S110))</f>
        <v>0</v>
      </c>
      <c r="U110" s="37" t="n">
        <f aca="false">MAX(R110+S110-T110,0)</f>
        <v>0</v>
      </c>
      <c r="V110" s="37" t="n">
        <f aca="false">Y109</f>
        <v>0</v>
      </c>
      <c r="W110" s="37" t="n">
        <f aca="false">V110*Inputs!$K$13/12</f>
        <v>0</v>
      </c>
      <c r="X110" s="37" t="n">
        <f aca="false">IF(V110&lt;=0,0,MIN(Inputs!$L$13,V110+W110))</f>
        <v>0</v>
      </c>
      <c r="Y110" s="37" t="n">
        <f aca="false">MAX(V110+W110-X110,0)</f>
        <v>0</v>
      </c>
      <c r="Z110" s="37" t="n">
        <f aca="false">E110+I110+M110+Q110+U110+Y110</f>
        <v>0</v>
      </c>
      <c r="AA110" s="37" t="n">
        <f aca="false">C110+G110+K110+O110+S110+W110</f>
        <v>0</v>
      </c>
    </row>
    <row r="111" customFormat="false" ht="15" hidden="false" customHeight="false" outlineLevel="0" collapsed="false">
      <c r="A111" s="36" t="n">
        <v>107</v>
      </c>
      <c r="B111" s="37" t="n">
        <f aca="false">E110</f>
        <v>0</v>
      </c>
      <c r="C111" s="37" t="n">
        <f aca="false">B111*Inputs!$K$8/12</f>
        <v>0</v>
      </c>
      <c r="D111" s="37" t="n">
        <f aca="false">IF(B111&lt;=0,0,MIN(Inputs!$L$8,B111+C111))</f>
        <v>0</v>
      </c>
      <c r="E111" s="37" t="n">
        <f aca="false">MAX(B111+C111-D111,0)</f>
        <v>0</v>
      </c>
      <c r="F111" s="37" t="n">
        <f aca="false">I110</f>
        <v>0</v>
      </c>
      <c r="G111" s="37" t="n">
        <f aca="false">F111*Inputs!$K$9/12</f>
        <v>0</v>
      </c>
      <c r="H111" s="37" t="n">
        <f aca="false">IF(F111&lt;=0,0,MIN(Inputs!$L$9,F111+G111))</f>
        <v>0</v>
      </c>
      <c r="I111" s="37" t="n">
        <f aca="false">MAX(F111+G111-H111,0)</f>
        <v>0</v>
      </c>
      <c r="J111" s="37" t="n">
        <f aca="false">M110</f>
        <v>0</v>
      </c>
      <c r="K111" s="37" t="n">
        <f aca="false">J111*Inputs!$K$10/12</f>
        <v>0</v>
      </c>
      <c r="L111" s="37" t="n">
        <f aca="false">IF(J111&lt;=0,0,MIN(Inputs!$L$10,J111+K111))</f>
        <v>0</v>
      </c>
      <c r="M111" s="37" t="n">
        <f aca="false">MAX(J111+K111-L111,0)</f>
        <v>0</v>
      </c>
      <c r="N111" s="37" t="n">
        <f aca="false">Q110</f>
        <v>0</v>
      </c>
      <c r="O111" s="37" t="n">
        <f aca="false">N111*Inputs!$K$11/12</f>
        <v>0</v>
      </c>
      <c r="P111" s="37" t="n">
        <f aca="false">IF(N111&lt;=0,0,MIN(Inputs!$L$11,N111+O111))</f>
        <v>0</v>
      </c>
      <c r="Q111" s="37" t="n">
        <f aca="false">MAX(N111+O111-P111,0)</f>
        <v>0</v>
      </c>
      <c r="R111" s="37" t="n">
        <f aca="false">U110</f>
        <v>0</v>
      </c>
      <c r="S111" s="37" t="n">
        <f aca="false">R111*Inputs!$K$12/12</f>
        <v>0</v>
      </c>
      <c r="T111" s="37" t="n">
        <f aca="false">IF(R111&lt;=0,0,MIN(Inputs!$L$12,R111+S111))</f>
        <v>0</v>
      </c>
      <c r="U111" s="37" t="n">
        <f aca="false">MAX(R111+S111-T111,0)</f>
        <v>0</v>
      </c>
      <c r="V111" s="37" t="n">
        <f aca="false">Y110</f>
        <v>0</v>
      </c>
      <c r="W111" s="37" t="n">
        <f aca="false">V111*Inputs!$K$13/12</f>
        <v>0</v>
      </c>
      <c r="X111" s="37" t="n">
        <f aca="false">IF(V111&lt;=0,0,MIN(Inputs!$L$13,V111+W111))</f>
        <v>0</v>
      </c>
      <c r="Y111" s="37" t="n">
        <f aca="false">MAX(V111+W111-X111,0)</f>
        <v>0</v>
      </c>
      <c r="Z111" s="37" t="n">
        <f aca="false">E111+I111+M111+Q111+U111+Y111</f>
        <v>0</v>
      </c>
      <c r="AA111" s="37" t="n">
        <f aca="false">C111+G111+K111+O111+S111+W111</f>
        <v>0</v>
      </c>
    </row>
    <row r="112" customFormat="false" ht="15" hidden="false" customHeight="false" outlineLevel="0" collapsed="false">
      <c r="A112" s="36" t="n">
        <v>108</v>
      </c>
      <c r="B112" s="37" t="n">
        <f aca="false">E111</f>
        <v>0</v>
      </c>
      <c r="C112" s="37" t="n">
        <f aca="false">B112*Inputs!$K$8/12</f>
        <v>0</v>
      </c>
      <c r="D112" s="37" t="n">
        <f aca="false">IF(B112&lt;=0,0,MIN(Inputs!$L$8,B112+C112))</f>
        <v>0</v>
      </c>
      <c r="E112" s="37" t="n">
        <f aca="false">MAX(B112+C112-D112,0)</f>
        <v>0</v>
      </c>
      <c r="F112" s="37" t="n">
        <f aca="false">I111</f>
        <v>0</v>
      </c>
      <c r="G112" s="37" t="n">
        <f aca="false">F112*Inputs!$K$9/12</f>
        <v>0</v>
      </c>
      <c r="H112" s="37" t="n">
        <f aca="false">IF(F112&lt;=0,0,MIN(Inputs!$L$9,F112+G112))</f>
        <v>0</v>
      </c>
      <c r="I112" s="37" t="n">
        <f aca="false">MAX(F112+G112-H112,0)</f>
        <v>0</v>
      </c>
      <c r="J112" s="37" t="n">
        <f aca="false">M111</f>
        <v>0</v>
      </c>
      <c r="K112" s="37" t="n">
        <f aca="false">J112*Inputs!$K$10/12</f>
        <v>0</v>
      </c>
      <c r="L112" s="37" t="n">
        <f aca="false">IF(J112&lt;=0,0,MIN(Inputs!$L$10,J112+K112))</f>
        <v>0</v>
      </c>
      <c r="M112" s="37" t="n">
        <f aca="false">MAX(J112+K112-L112,0)</f>
        <v>0</v>
      </c>
      <c r="N112" s="37" t="n">
        <f aca="false">Q111</f>
        <v>0</v>
      </c>
      <c r="O112" s="37" t="n">
        <f aca="false">N112*Inputs!$K$11/12</f>
        <v>0</v>
      </c>
      <c r="P112" s="37" t="n">
        <f aca="false">IF(N112&lt;=0,0,MIN(Inputs!$L$11,N112+O112))</f>
        <v>0</v>
      </c>
      <c r="Q112" s="37" t="n">
        <f aca="false">MAX(N112+O112-P112,0)</f>
        <v>0</v>
      </c>
      <c r="R112" s="37" t="n">
        <f aca="false">U111</f>
        <v>0</v>
      </c>
      <c r="S112" s="37" t="n">
        <f aca="false">R112*Inputs!$K$12/12</f>
        <v>0</v>
      </c>
      <c r="T112" s="37" t="n">
        <f aca="false">IF(R112&lt;=0,0,MIN(Inputs!$L$12,R112+S112))</f>
        <v>0</v>
      </c>
      <c r="U112" s="37" t="n">
        <f aca="false">MAX(R112+S112-T112,0)</f>
        <v>0</v>
      </c>
      <c r="V112" s="37" t="n">
        <f aca="false">Y111</f>
        <v>0</v>
      </c>
      <c r="W112" s="37" t="n">
        <f aca="false">V112*Inputs!$K$13/12</f>
        <v>0</v>
      </c>
      <c r="X112" s="37" t="n">
        <f aca="false">IF(V112&lt;=0,0,MIN(Inputs!$L$13,V112+W112))</f>
        <v>0</v>
      </c>
      <c r="Y112" s="37" t="n">
        <f aca="false">MAX(V112+W112-X112,0)</f>
        <v>0</v>
      </c>
      <c r="Z112" s="37" t="n">
        <f aca="false">E112+I112+M112+Q112+U112+Y112</f>
        <v>0</v>
      </c>
      <c r="AA112" s="37" t="n">
        <f aca="false">C112+G112+K112+O112+S112+W112</f>
        <v>0</v>
      </c>
    </row>
    <row r="113" customFormat="false" ht="15" hidden="false" customHeight="false" outlineLevel="0" collapsed="false">
      <c r="A113" s="36" t="n">
        <v>109</v>
      </c>
      <c r="B113" s="37" t="n">
        <f aca="false">E112</f>
        <v>0</v>
      </c>
      <c r="C113" s="37" t="n">
        <f aca="false">B113*Inputs!$K$8/12</f>
        <v>0</v>
      </c>
      <c r="D113" s="37" t="n">
        <f aca="false">IF(B113&lt;=0,0,MIN(Inputs!$L$8,B113+C113))</f>
        <v>0</v>
      </c>
      <c r="E113" s="37" t="n">
        <f aca="false">MAX(B113+C113-D113,0)</f>
        <v>0</v>
      </c>
      <c r="F113" s="37" t="n">
        <f aca="false">I112</f>
        <v>0</v>
      </c>
      <c r="G113" s="37" t="n">
        <f aca="false">F113*Inputs!$K$9/12</f>
        <v>0</v>
      </c>
      <c r="H113" s="37" t="n">
        <f aca="false">IF(F113&lt;=0,0,MIN(Inputs!$L$9,F113+G113))</f>
        <v>0</v>
      </c>
      <c r="I113" s="37" t="n">
        <f aca="false">MAX(F113+G113-H113,0)</f>
        <v>0</v>
      </c>
      <c r="J113" s="37" t="n">
        <f aca="false">M112</f>
        <v>0</v>
      </c>
      <c r="K113" s="37" t="n">
        <f aca="false">J113*Inputs!$K$10/12</f>
        <v>0</v>
      </c>
      <c r="L113" s="37" t="n">
        <f aca="false">IF(J113&lt;=0,0,MIN(Inputs!$L$10,J113+K113))</f>
        <v>0</v>
      </c>
      <c r="M113" s="37" t="n">
        <f aca="false">MAX(J113+K113-L113,0)</f>
        <v>0</v>
      </c>
      <c r="N113" s="37" t="n">
        <f aca="false">Q112</f>
        <v>0</v>
      </c>
      <c r="O113" s="37" t="n">
        <f aca="false">N113*Inputs!$K$11/12</f>
        <v>0</v>
      </c>
      <c r="P113" s="37" t="n">
        <f aca="false">IF(N113&lt;=0,0,MIN(Inputs!$L$11,N113+O113))</f>
        <v>0</v>
      </c>
      <c r="Q113" s="37" t="n">
        <f aca="false">MAX(N113+O113-P113,0)</f>
        <v>0</v>
      </c>
      <c r="R113" s="37" t="n">
        <f aca="false">U112</f>
        <v>0</v>
      </c>
      <c r="S113" s="37" t="n">
        <f aca="false">R113*Inputs!$K$12/12</f>
        <v>0</v>
      </c>
      <c r="T113" s="37" t="n">
        <f aca="false">IF(R113&lt;=0,0,MIN(Inputs!$L$12,R113+S113))</f>
        <v>0</v>
      </c>
      <c r="U113" s="37" t="n">
        <f aca="false">MAX(R113+S113-T113,0)</f>
        <v>0</v>
      </c>
      <c r="V113" s="37" t="n">
        <f aca="false">Y112</f>
        <v>0</v>
      </c>
      <c r="W113" s="37" t="n">
        <f aca="false">V113*Inputs!$K$13/12</f>
        <v>0</v>
      </c>
      <c r="X113" s="37" t="n">
        <f aca="false">IF(V113&lt;=0,0,MIN(Inputs!$L$13,V113+W113))</f>
        <v>0</v>
      </c>
      <c r="Y113" s="37" t="n">
        <f aca="false">MAX(V113+W113-X113,0)</f>
        <v>0</v>
      </c>
      <c r="Z113" s="37" t="n">
        <f aca="false">E113+I113+M113+Q113+U113+Y113</f>
        <v>0</v>
      </c>
      <c r="AA113" s="37" t="n">
        <f aca="false">C113+G113+K113+O113+S113+W113</f>
        <v>0</v>
      </c>
    </row>
    <row r="114" customFormat="false" ht="15" hidden="false" customHeight="false" outlineLevel="0" collapsed="false">
      <c r="A114" s="36" t="n">
        <v>110</v>
      </c>
      <c r="B114" s="37" t="n">
        <f aca="false">E113</f>
        <v>0</v>
      </c>
      <c r="C114" s="37" t="n">
        <f aca="false">B114*Inputs!$K$8/12</f>
        <v>0</v>
      </c>
      <c r="D114" s="37" t="n">
        <f aca="false">IF(B114&lt;=0,0,MIN(Inputs!$L$8,B114+C114))</f>
        <v>0</v>
      </c>
      <c r="E114" s="37" t="n">
        <f aca="false">MAX(B114+C114-D114,0)</f>
        <v>0</v>
      </c>
      <c r="F114" s="37" t="n">
        <f aca="false">I113</f>
        <v>0</v>
      </c>
      <c r="G114" s="37" t="n">
        <f aca="false">F114*Inputs!$K$9/12</f>
        <v>0</v>
      </c>
      <c r="H114" s="37" t="n">
        <f aca="false">IF(F114&lt;=0,0,MIN(Inputs!$L$9,F114+G114))</f>
        <v>0</v>
      </c>
      <c r="I114" s="37" t="n">
        <f aca="false">MAX(F114+G114-H114,0)</f>
        <v>0</v>
      </c>
      <c r="J114" s="37" t="n">
        <f aca="false">M113</f>
        <v>0</v>
      </c>
      <c r="K114" s="37" t="n">
        <f aca="false">J114*Inputs!$K$10/12</f>
        <v>0</v>
      </c>
      <c r="L114" s="37" t="n">
        <f aca="false">IF(J114&lt;=0,0,MIN(Inputs!$L$10,J114+K114))</f>
        <v>0</v>
      </c>
      <c r="M114" s="37" t="n">
        <f aca="false">MAX(J114+K114-L114,0)</f>
        <v>0</v>
      </c>
      <c r="N114" s="37" t="n">
        <f aca="false">Q113</f>
        <v>0</v>
      </c>
      <c r="O114" s="37" t="n">
        <f aca="false">N114*Inputs!$K$11/12</f>
        <v>0</v>
      </c>
      <c r="P114" s="37" t="n">
        <f aca="false">IF(N114&lt;=0,0,MIN(Inputs!$L$11,N114+O114))</f>
        <v>0</v>
      </c>
      <c r="Q114" s="37" t="n">
        <f aca="false">MAX(N114+O114-P114,0)</f>
        <v>0</v>
      </c>
      <c r="R114" s="37" t="n">
        <f aca="false">U113</f>
        <v>0</v>
      </c>
      <c r="S114" s="37" t="n">
        <f aca="false">R114*Inputs!$K$12/12</f>
        <v>0</v>
      </c>
      <c r="T114" s="37" t="n">
        <f aca="false">IF(R114&lt;=0,0,MIN(Inputs!$L$12,R114+S114))</f>
        <v>0</v>
      </c>
      <c r="U114" s="37" t="n">
        <f aca="false">MAX(R114+S114-T114,0)</f>
        <v>0</v>
      </c>
      <c r="V114" s="37" t="n">
        <f aca="false">Y113</f>
        <v>0</v>
      </c>
      <c r="W114" s="37" t="n">
        <f aca="false">V114*Inputs!$K$13/12</f>
        <v>0</v>
      </c>
      <c r="X114" s="37" t="n">
        <f aca="false">IF(V114&lt;=0,0,MIN(Inputs!$L$13,V114+W114))</f>
        <v>0</v>
      </c>
      <c r="Y114" s="37" t="n">
        <f aca="false">MAX(V114+W114-X114,0)</f>
        <v>0</v>
      </c>
      <c r="Z114" s="37" t="n">
        <f aca="false">E114+I114+M114+Q114+U114+Y114</f>
        <v>0</v>
      </c>
      <c r="AA114" s="37" t="n">
        <f aca="false">C114+G114+K114+O114+S114+W114</f>
        <v>0</v>
      </c>
    </row>
    <row r="115" customFormat="false" ht="15" hidden="false" customHeight="false" outlineLevel="0" collapsed="false">
      <c r="A115" s="36" t="n">
        <v>111</v>
      </c>
      <c r="B115" s="37" t="n">
        <f aca="false">E114</f>
        <v>0</v>
      </c>
      <c r="C115" s="37" t="n">
        <f aca="false">B115*Inputs!$K$8/12</f>
        <v>0</v>
      </c>
      <c r="D115" s="37" t="n">
        <f aca="false">IF(B115&lt;=0,0,MIN(Inputs!$L$8,B115+C115))</f>
        <v>0</v>
      </c>
      <c r="E115" s="37" t="n">
        <f aca="false">MAX(B115+C115-D115,0)</f>
        <v>0</v>
      </c>
      <c r="F115" s="37" t="n">
        <f aca="false">I114</f>
        <v>0</v>
      </c>
      <c r="G115" s="37" t="n">
        <f aca="false">F115*Inputs!$K$9/12</f>
        <v>0</v>
      </c>
      <c r="H115" s="37" t="n">
        <f aca="false">IF(F115&lt;=0,0,MIN(Inputs!$L$9,F115+G115))</f>
        <v>0</v>
      </c>
      <c r="I115" s="37" t="n">
        <f aca="false">MAX(F115+G115-H115,0)</f>
        <v>0</v>
      </c>
      <c r="J115" s="37" t="n">
        <f aca="false">M114</f>
        <v>0</v>
      </c>
      <c r="K115" s="37" t="n">
        <f aca="false">J115*Inputs!$K$10/12</f>
        <v>0</v>
      </c>
      <c r="L115" s="37" t="n">
        <f aca="false">IF(J115&lt;=0,0,MIN(Inputs!$L$10,J115+K115))</f>
        <v>0</v>
      </c>
      <c r="M115" s="37" t="n">
        <f aca="false">MAX(J115+K115-L115,0)</f>
        <v>0</v>
      </c>
      <c r="N115" s="37" t="n">
        <f aca="false">Q114</f>
        <v>0</v>
      </c>
      <c r="O115" s="37" t="n">
        <f aca="false">N115*Inputs!$K$11/12</f>
        <v>0</v>
      </c>
      <c r="P115" s="37" t="n">
        <f aca="false">IF(N115&lt;=0,0,MIN(Inputs!$L$11,N115+O115))</f>
        <v>0</v>
      </c>
      <c r="Q115" s="37" t="n">
        <f aca="false">MAX(N115+O115-P115,0)</f>
        <v>0</v>
      </c>
      <c r="R115" s="37" t="n">
        <f aca="false">U114</f>
        <v>0</v>
      </c>
      <c r="S115" s="37" t="n">
        <f aca="false">R115*Inputs!$K$12/12</f>
        <v>0</v>
      </c>
      <c r="T115" s="37" t="n">
        <f aca="false">IF(R115&lt;=0,0,MIN(Inputs!$L$12,R115+S115))</f>
        <v>0</v>
      </c>
      <c r="U115" s="37" t="n">
        <f aca="false">MAX(R115+S115-T115,0)</f>
        <v>0</v>
      </c>
      <c r="V115" s="37" t="n">
        <f aca="false">Y114</f>
        <v>0</v>
      </c>
      <c r="W115" s="37" t="n">
        <f aca="false">V115*Inputs!$K$13/12</f>
        <v>0</v>
      </c>
      <c r="X115" s="37" t="n">
        <f aca="false">IF(V115&lt;=0,0,MIN(Inputs!$L$13,V115+W115))</f>
        <v>0</v>
      </c>
      <c r="Y115" s="37" t="n">
        <f aca="false">MAX(V115+W115-X115,0)</f>
        <v>0</v>
      </c>
      <c r="Z115" s="37" t="n">
        <f aca="false">E115+I115+M115+Q115+U115+Y115</f>
        <v>0</v>
      </c>
      <c r="AA115" s="37" t="n">
        <f aca="false">C115+G115+K115+O115+S115+W115</f>
        <v>0</v>
      </c>
    </row>
    <row r="116" customFormat="false" ht="15" hidden="false" customHeight="false" outlineLevel="0" collapsed="false">
      <c r="A116" s="36" t="n">
        <v>112</v>
      </c>
      <c r="B116" s="37" t="n">
        <f aca="false">E115</f>
        <v>0</v>
      </c>
      <c r="C116" s="37" t="n">
        <f aca="false">B116*Inputs!$K$8/12</f>
        <v>0</v>
      </c>
      <c r="D116" s="37" t="n">
        <f aca="false">IF(B116&lt;=0,0,MIN(Inputs!$L$8,B116+C116))</f>
        <v>0</v>
      </c>
      <c r="E116" s="37" t="n">
        <f aca="false">MAX(B116+C116-D116,0)</f>
        <v>0</v>
      </c>
      <c r="F116" s="37" t="n">
        <f aca="false">I115</f>
        <v>0</v>
      </c>
      <c r="G116" s="37" t="n">
        <f aca="false">F116*Inputs!$K$9/12</f>
        <v>0</v>
      </c>
      <c r="H116" s="37" t="n">
        <f aca="false">IF(F116&lt;=0,0,MIN(Inputs!$L$9,F116+G116))</f>
        <v>0</v>
      </c>
      <c r="I116" s="37" t="n">
        <f aca="false">MAX(F116+G116-H116,0)</f>
        <v>0</v>
      </c>
      <c r="J116" s="37" t="n">
        <f aca="false">M115</f>
        <v>0</v>
      </c>
      <c r="K116" s="37" t="n">
        <f aca="false">J116*Inputs!$K$10/12</f>
        <v>0</v>
      </c>
      <c r="L116" s="37" t="n">
        <f aca="false">IF(J116&lt;=0,0,MIN(Inputs!$L$10,J116+K116))</f>
        <v>0</v>
      </c>
      <c r="M116" s="37" t="n">
        <f aca="false">MAX(J116+K116-L116,0)</f>
        <v>0</v>
      </c>
      <c r="N116" s="37" t="n">
        <f aca="false">Q115</f>
        <v>0</v>
      </c>
      <c r="O116" s="37" t="n">
        <f aca="false">N116*Inputs!$K$11/12</f>
        <v>0</v>
      </c>
      <c r="P116" s="37" t="n">
        <f aca="false">IF(N116&lt;=0,0,MIN(Inputs!$L$11,N116+O116))</f>
        <v>0</v>
      </c>
      <c r="Q116" s="37" t="n">
        <f aca="false">MAX(N116+O116-P116,0)</f>
        <v>0</v>
      </c>
      <c r="R116" s="37" t="n">
        <f aca="false">U115</f>
        <v>0</v>
      </c>
      <c r="S116" s="37" t="n">
        <f aca="false">R116*Inputs!$K$12/12</f>
        <v>0</v>
      </c>
      <c r="T116" s="37" t="n">
        <f aca="false">IF(R116&lt;=0,0,MIN(Inputs!$L$12,R116+S116))</f>
        <v>0</v>
      </c>
      <c r="U116" s="37" t="n">
        <f aca="false">MAX(R116+S116-T116,0)</f>
        <v>0</v>
      </c>
      <c r="V116" s="37" t="n">
        <f aca="false">Y115</f>
        <v>0</v>
      </c>
      <c r="W116" s="37" t="n">
        <f aca="false">V116*Inputs!$K$13/12</f>
        <v>0</v>
      </c>
      <c r="X116" s="37" t="n">
        <f aca="false">IF(V116&lt;=0,0,MIN(Inputs!$L$13,V116+W116))</f>
        <v>0</v>
      </c>
      <c r="Y116" s="37" t="n">
        <f aca="false">MAX(V116+W116-X116,0)</f>
        <v>0</v>
      </c>
      <c r="Z116" s="37" t="n">
        <f aca="false">E116+I116+M116+Q116+U116+Y116</f>
        <v>0</v>
      </c>
      <c r="AA116" s="37" t="n">
        <f aca="false">C116+G116+K116+O116+S116+W116</f>
        <v>0</v>
      </c>
    </row>
    <row r="117" customFormat="false" ht="15" hidden="false" customHeight="false" outlineLevel="0" collapsed="false">
      <c r="A117" s="36" t="n">
        <v>113</v>
      </c>
      <c r="B117" s="37" t="n">
        <f aca="false">E116</f>
        <v>0</v>
      </c>
      <c r="C117" s="37" t="n">
        <f aca="false">B117*Inputs!$K$8/12</f>
        <v>0</v>
      </c>
      <c r="D117" s="37" t="n">
        <f aca="false">IF(B117&lt;=0,0,MIN(Inputs!$L$8,B117+C117))</f>
        <v>0</v>
      </c>
      <c r="E117" s="37" t="n">
        <f aca="false">MAX(B117+C117-D117,0)</f>
        <v>0</v>
      </c>
      <c r="F117" s="37" t="n">
        <f aca="false">I116</f>
        <v>0</v>
      </c>
      <c r="G117" s="37" t="n">
        <f aca="false">F117*Inputs!$K$9/12</f>
        <v>0</v>
      </c>
      <c r="H117" s="37" t="n">
        <f aca="false">IF(F117&lt;=0,0,MIN(Inputs!$L$9,F117+G117))</f>
        <v>0</v>
      </c>
      <c r="I117" s="37" t="n">
        <f aca="false">MAX(F117+G117-H117,0)</f>
        <v>0</v>
      </c>
      <c r="J117" s="37" t="n">
        <f aca="false">M116</f>
        <v>0</v>
      </c>
      <c r="K117" s="37" t="n">
        <f aca="false">J117*Inputs!$K$10/12</f>
        <v>0</v>
      </c>
      <c r="L117" s="37" t="n">
        <f aca="false">IF(J117&lt;=0,0,MIN(Inputs!$L$10,J117+K117))</f>
        <v>0</v>
      </c>
      <c r="M117" s="37" t="n">
        <f aca="false">MAX(J117+K117-L117,0)</f>
        <v>0</v>
      </c>
      <c r="N117" s="37" t="n">
        <f aca="false">Q116</f>
        <v>0</v>
      </c>
      <c r="O117" s="37" t="n">
        <f aca="false">N117*Inputs!$K$11/12</f>
        <v>0</v>
      </c>
      <c r="P117" s="37" t="n">
        <f aca="false">IF(N117&lt;=0,0,MIN(Inputs!$L$11,N117+O117))</f>
        <v>0</v>
      </c>
      <c r="Q117" s="37" t="n">
        <f aca="false">MAX(N117+O117-P117,0)</f>
        <v>0</v>
      </c>
      <c r="R117" s="37" t="n">
        <f aca="false">U116</f>
        <v>0</v>
      </c>
      <c r="S117" s="37" t="n">
        <f aca="false">R117*Inputs!$K$12/12</f>
        <v>0</v>
      </c>
      <c r="T117" s="37" t="n">
        <f aca="false">IF(R117&lt;=0,0,MIN(Inputs!$L$12,R117+S117))</f>
        <v>0</v>
      </c>
      <c r="U117" s="37" t="n">
        <f aca="false">MAX(R117+S117-T117,0)</f>
        <v>0</v>
      </c>
      <c r="V117" s="37" t="n">
        <f aca="false">Y116</f>
        <v>0</v>
      </c>
      <c r="W117" s="37" t="n">
        <f aca="false">V117*Inputs!$K$13/12</f>
        <v>0</v>
      </c>
      <c r="X117" s="37" t="n">
        <f aca="false">IF(V117&lt;=0,0,MIN(Inputs!$L$13,V117+W117))</f>
        <v>0</v>
      </c>
      <c r="Y117" s="37" t="n">
        <f aca="false">MAX(V117+W117-X117,0)</f>
        <v>0</v>
      </c>
      <c r="Z117" s="37" t="n">
        <f aca="false">E117+I117+M117+Q117+U117+Y117</f>
        <v>0</v>
      </c>
      <c r="AA117" s="37" t="n">
        <f aca="false">C117+G117+K117+O117+S117+W117</f>
        <v>0</v>
      </c>
    </row>
    <row r="118" customFormat="false" ht="15" hidden="false" customHeight="false" outlineLevel="0" collapsed="false">
      <c r="A118" s="36" t="n">
        <v>114</v>
      </c>
      <c r="B118" s="37" t="n">
        <f aca="false">E117</f>
        <v>0</v>
      </c>
      <c r="C118" s="37" t="n">
        <f aca="false">B118*Inputs!$K$8/12</f>
        <v>0</v>
      </c>
      <c r="D118" s="37" t="n">
        <f aca="false">IF(B118&lt;=0,0,MIN(Inputs!$L$8,B118+C118))</f>
        <v>0</v>
      </c>
      <c r="E118" s="37" t="n">
        <f aca="false">MAX(B118+C118-D118,0)</f>
        <v>0</v>
      </c>
      <c r="F118" s="37" t="n">
        <f aca="false">I117</f>
        <v>0</v>
      </c>
      <c r="G118" s="37" t="n">
        <f aca="false">F118*Inputs!$K$9/12</f>
        <v>0</v>
      </c>
      <c r="H118" s="37" t="n">
        <f aca="false">IF(F118&lt;=0,0,MIN(Inputs!$L$9,F118+G118))</f>
        <v>0</v>
      </c>
      <c r="I118" s="37" t="n">
        <f aca="false">MAX(F118+G118-H118,0)</f>
        <v>0</v>
      </c>
      <c r="J118" s="37" t="n">
        <f aca="false">M117</f>
        <v>0</v>
      </c>
      <c r="K118" s="37" t="n">
        <f aca="false">J118*Inputs!$K$10/12</f>
        <v>0</v>
      </c>
      <c r="L118" s="37" t="n">
        <f aca="false">IF(J118&lt;=0,0,MIN(Inputs!$L$10,J118+K118))</f>
        <v>0</v>
      </c>
      <c r="M118" s="37" t="n">
        <f aca="false">MAX(J118+K118-L118,0)</f>
        <v>0</v>
      </c>
      <c r="N118" s="37" t="n">
        <f aca="false">Q117</f>
        <v>0</v>
      </c>
      <c r="O118" s="37" t="n">
        <f aca="false">N118*Inputs!$K$11/12</f>
        <v>0</v>
      </c>
      <c r="P118" s="37" t="n">
        <f aca="false">IF(N118&lt;=0,0,MIN(Inputs!$L$11,N118+O118))</f>
        <v>0</v>
      </c>
      <c r="Q118" s="37" t="n">
        <f aca="false">MAX(N118+O118-P118,0)</f>
        <v>0</v>
      </c>
      <c r="R118" s="37" t="n">
        <f aca="false">U117</f>
        <v>0</v>
      </c>
      <c r="S118" s="37" t="n">
        <f aca="false">R118*Inputs!$K$12/12</f>
        <v>0</v>
      </c>
      <c r="T118" s="37" t="n">
        <f aca="false">IF(R118&lt;=0,0,MIN(Inputs!$L$12,R118+S118))</f>
        <v>0</v>
      </c>
      <c r="U118" s="37" t="n">
        <f aca="false">MAX(R118+S118-T118,0)</f>
        <v>0</v>
      </c>
      <c r="V118" s="37" t="n">
        <f aca="false">Y117</f>
        <v>0</v>
      </c>
      <c r="W118" s="37" t="n">
        <f aca="false">V118*Inputs!$K$13/12</f>
        <v>0</v>
      </c>
      <c r="X118" s="37" t="n">
        <f aca="false">IF(V118&lt;=0,0,MIN(Inputs!$L$13,V118+W118))</f>
        <v>0</v>
      </c>
      <c r="Y118" s="37" t="n">
        <f aca="false">MAX(V118+W118-X118,0)</f>
        <v>0</v>
      </c>
      <c r="Z118" s="37" t="n">
        <f aca="false">E118+I118+M118+Q118+U118+Y118</f>
        <v>0</v>
      </c>
      <c r="AA118" s="37" t="n">
        <f aca="false">C118+G118+K118+O118+S118+W118</f>
        <v>0</v>
      </c>
    </row>
    <row r="119" customFormat="false" ht="15" hidden="false" customHeight="false" outlineLevel="0" collapsed="false">
      <c r="A119" s="36" t="n">
        <v>115</v>
      </c>
      <c r="B119" s="37" t="n">
        <f aca="false">E118</f>
        <v>0</v>
      </c>
      <c r="C119" s="37" t="n">
        <f aca="false">B119*Inputs!$K$8/12</f>
        <v>0</v>
      </c>
      <c r="D119" s="37" t="n">
        <f aca="false">IF(B119&lt;=0,0,MIN(Inputs!$L$8,B119+C119))</f>
        <v>0</v>
      </c>
      <c r="E119" s="37" t="n">
        <f aca="false">MAX(B119+C119-D119,0)</f>
        <v>0</v>
      </c>
      <c r="F119" s="37" t="n">
        <f aca="false">I118</f>
        <v>0</v>
      </c>
      <c r="G119" s="37" t="n">
        <f aca="false">F119*Inputs!$K$9/12</f>
        <v>0</v>
      </c>
      <c r="H119" s="37" t="n">
        <f aca="false">IF(F119&lt;=0,0,MIN(Inputs!$L$9,F119+G119))</f>
        <v>0</v>
      </c>
      <c r="I119" s="37" t="n">
        <f aca="false">MAX(F119+G119-H119,0)</f>
        <v>0</v>
      </c>
      <c r="J119" s="37" t="n">
        <f aca="false">M118</f>
        <v>0</v>
      </c>
      <c r="K119" s="37" t="n">
        <f aca="false">J119*Inputs!$K$10/12</f>
        <v>0</v>
      </c>
      <c r="L119" s="37" t="n">
        <f aca="false">IF(J119&lt;=0,0,MIN(Inputs!$L$10,J119+K119))</f>
        <v>0</v>
      </c>
      <c r="M119" s="37" t="n">
        <f aca="false">MAX(J119+K119-L119,0)</f>
        <v>0</v>
      </c>
      <c r="N119" s="37" t="n">
        <f aca="false">Q118</f>
        <v>0</v>
      </c>
      <c r="O119" s="37" t="n">
        <f aca="false">N119*Inputs!$K$11/12</f>
        <v>0</v>
      </c>
      <c r="P119" s="37" t="n">
        <f aca="false">IF(N119&lt;=0,0,MIN(Inputs!$L$11,N119+O119))</f>
        <v>0</v>
      </c>
      <c r="Q119" s="37" t="n">
        <f aca="false">MAX(N119+O119-P119,0)</f>
        <v>0</v>
      </c>
      <c r="R119" s="37" t="n">
        <f aca="false">U118</f>
        <v>0</v>
      </c>
      <c r="S119" s="37" t="n">
        <f aca="false">R119*Inputs!$K$12/12</f>
        <v>0</v>
      </c>
      <c r="T119" s="37" t="n">
        <f aca="false">IF(R119&lt;=0,0,MIN(Inputs!$L$12,R119+S119))</f>
        <v>0</v>
      </c>
      <c r="U119" s="37" t="n">
        <f aca="false">MAX(R119+S119-T119,0)</f>
        <v>0</v>
      </c>
      <c r="V119" s="37" t="n">
        <f aca="false">Y118</f>
        <v>0</v>
      </c>
      <c r="W119" s="37" t="n">
        <f aca="false">V119*Inputs!$K$13/12</f>
        <v>0</v>
      </c>
      <c r="X119" s="37" t="n">
        <f aca="false">IF(V119&lt;=0,0,MIN(Inputs!$L$13,V119+W119))</f>
        <v>0</v>
      </c>
      <c r="Y119" s="37" t="n">
        <f aca="false">MAX(V119+W119-X119,0)</f>
        <v>0</v>
      </c>
      <c r="Z119" s="37" t="n">
        <f aca="false">E119+I119+M119+Q119+U119+Y119</f>
        <v>0</v>
      </c>
      <c r="AA119" s="37" t="n">
        <f aca="false">C119+G119+K119+O119+S119+W119</f>
        <v>0</v>
      </c>
    </row>
    <row r="120" customFormat="false" ht="15" hidden="false" customHeight="false" outlineLevel="0" collapsed="false">
      <c r="A120" s="36" t="n">
        <v>116</v>
      </c>
      <c r="B120" s="37" t="n">
        <f aca="false">E119</f>
        <v>0</v>
      </c>
      <c r="C120" s="37" t="n">
        <f aca="false">B120*Inputs!$K$8/12</f>
        <v>0</v>
      </c>
      <c r="D120" s="37" t="n">
        <f aca="false">IF(B120&lt;=0,0,MIN(Inputs!$L$8,B120+C120))</f>
        <v>0</v>
      </c>
      <c r="E120" s="37" t="n">
        <f aca="false">MAX(B120+C120-D120,0)</f>
        <v>0</v>
      </c>
      <c r="F120" s="37" t="n">
        <f aca="false">I119</f>
        <v>0</v>
      </c>
      <c r="G120" s="37" t="n">
        <f aca="false">F120*Inputs!$K$9/12</f>
        <v>0</v>
      </c>
      <c r="H120" s="37" t="n">
        <f aca="false">IF(F120&lt;=0,0,MIN(Inputs!$L$9,F120+G120))</f>
        <v>0</v>
      </c>
      <c r="I120" s="37" t="n">
        <f aca="false">MAX(F120+G120-H120,0)</f>
        <v>0</v>
      </c>
      <c r="J120" s="37" t="n">
        <f aca="false">M119</f>
        <v>0</v>
      </c>
      <c r="K120" s="37" t="n">
        <f aca="false">J120*Inputs!$K$10/12</f>
        <v>0</v>
      </c>
      <c r="L120" s="37" t="n">
        <f aca="false">IF(J120&lt;=0,0,MIN(Inputs!$L$10,J120+K120))</f>
        <v>0</v>
      </c>
      <c r="M120" s="37" t="n">
        <f aca="false">MAX(J120+K120-L120,0)</f>
        <v>0</v>
      </c>
      <c r="N120" s="37" t="n">
        <f aca="false">Q119</f>
        <v>0</v>
      </c>
      <c r="O120" s="37" t="n">
        <f aca="false">N120*Inputs!$K$11/12</f>
        <v>0</v>
      </c>
      <c r="P120" s="37" t="n">
        <f aca="false">IF(N120&lt;=0,0,MIN(Inputs!$L$11,N120+O120))</f>
        <v>0</v>
      </c>
      <c r="Q120" s="37" t="n">
        <f aca="false">MAX(N120+O120-P120,0)</f>
        <v>0</v>
      </c>
      <c r="R120" s="37" t="n">
        <f aca="false">U119</f>
        <v>0</v>
      </c>
      <c r="S120" s="37" t="n">
        <f aca="false">R120*Inputs!$K$12/12</f>
        <v>0</v>
      </c>
      <c r="T120" s="37" t="n">
        <f aca="false">IF(R120&lt;=0,0,MIN(Inputs!$L$12,R120+S120))</f>
        <v>0</v>
      </c>
      <c r="U120" s="37" t="n">
        <f aca="false">MAX(R120+S120-T120,0)</f>
        <v>0</v>
      </c>
      <c r="V120" s="37" t="n">
        <f aca="false">Y119</f>
        <v>0</v>
      </c>
      <c r="W120" s="37" t="n">
        <f aca="false">V120*Inputs!$K$13/12</f>
        <v>0</v>
      </c>
      <c r="X120" s="37" t="n">
        <f aca="false">IF(V120&lt;=0,0,MIN(Inputs!$L$13,V120+W120))</f>
        <v>0</v>
      </c>
      <c r="Y120" s="37" t="n">
        <f aca="false">MAX(V120+W120-X120,0)</f>
        <v>0</v>
      </c>
      <c r="Z120" s="37" t="n">
        <f aca="false">E120+I120+M120+Q120+U120+Y120</f>
        <v>0</v>
      </c>
      <c r="AA120" s="37" t="n">
        <f aca="false">C120+G120+K120+O120+S120+W120</f>
        <v>0</v>
      </c>
    </row>
    <row r="121" customFormat="false" ht="15" hidden="false" customHeight="false" outlineLevel="0" collapsed="false">
      <c r="A121" s="36" t="n">
        <v>117</v>
      </c>
      <c r="B121" s="37" t="n">
        <f aca="false">E120</f>
        <v>0</v>
      </c>
      <c r="C121" s="37" t="n">
        <f aca="false">B121*Inputs!$K$8/12</f>
        <v>0</v>
      </c>
      <c r="D121" s="37" t="n">
        <f aca="false">IF(B121&lt;=0,0,MIN(Inputs!$L$8,B121+C121))</f>
        <v>0</v>
      </c>
      <c r="E121" s="37" t="n">
        <f aca="false">MAX(B121+C121-D121,0)</f>
        <v>0</v>
      </c>
      <c r="F121" s="37" t="n">
        <f aca="false">I120</f>
        <v>0</v>
      </c>
      <c r="G121" s="37" t="n">
        <f aca="false">F121*Inputs!$K$9/12</f>
        <v>0</v>
      </c>
      <c r="H121" s="37" t="n">
        <f aca="false">IF(F121&lt;=0,0,MIN(Inputs!$L$9,F121+G121))</f>
        <v>0</v>
      </c>
      <c r="I121" s="37" t="n">
        <f aca="false">MAX(F121+G121-H121,0)</f>
        <v>0</v>
      </c>
      <c r="J121" s="37" t="n">
        <f aca="false">M120</f>
        <v>0</v>
      </c>
      <c r="K121" s="37" t="n">
        <f aca="false">J121*Inputs!$K$10/12</f>
        <v>0</v>
      </c>
      <c r="L121" s="37" t="n">
        <f aca="false">IF(J121&lt;=0,0,MIN(Inputs!$L$10,J121+K121))</f>
        <v>0</v>
      </c>
      <c r="M121" s="37" t="n">
        <f aca="false">MAX(J121+K121-L121,0)</f>
        <v>0</v>
      </c>
      <c r="N121" s="37" t="n">
        <f aca="false">Q120</f>
        <v>0</v>
      </c>
      <c r="O121" s="37" t="n">
        <f aca="false">N121*Inputs!$K$11/12</f>
        <v>0</v>
      </c>
      <c r="P121" s="37" t="n">
        <f aca="false">IF(N121&lt;=0,0,MIN(Inputs!$L$11,N121+O121))</f>
        <v>0</v>
      </c>
      <c r="Q121" s="37" t="n">
        <f aca="false">MAX(N121+O121-P121,0)</f>
        <v>0</v>
      </c>
      <c r="R121" s="37" t="n">
        <f aca="false">U120</f>
        <v>0</v>
      </c>
      <c r="S121" s="37" t="n">
        <f aca="false">R121*Inputs!$K$12/12</f>
        <v>0</v>
      </c>
      <c r="T121" s="37" t="n">
        <f aca="false">IF(R121&lt;=0,0,MIN(Inputs!$L$12,R121+S121))</f>
        <v>0</v>
      </c>
      <c r="U121" s="37" t="n">
        <f aca="false">MAX(R121+S121-T121,0)</f>
        <v>0</v>
      </c>
      <c r="V121" s="37" t="n">
        <f aca="false">Y120</f>
        <v>0</v>
      </c>
      <c r="W121" s="37" t="n">
        <f aca="false">V121*Inputs!$K$13/12</f>
        <v>0</v>
      </c>
      <c r="X121" s="37" t="n">
        <f aca="false">IF(V121&lt;=0,0,MIN(Inputs!$L$13,V121+W121))</f>
        <v>0</v>
      </c>
      <c r="Y121" s="37" t="n">
        <f aca="false">MAX(V121+W121-X121,0)</f>
        <v>0</v>
      </c>
      <c r="Z121" s="37" t="n">
        <f aca="false">E121+I121+M121+Q121+U121+Y121</f>
        <v>0</v>
      </c>
      <c r="AA121" s="37" t="n">
        <f aca="false">C121+G121+K121+O121+S121+W121</f>
        <v>0</v>
      </c>
    </row>
    <row r="122" customFormat="false" ht="15" hidden="false" customHeight="false" outlineLevel="0" collapsed="false">
      <c r="A122" s="36" t="n">
        <v>118</v>
      </c>
      <c r="B122" s="37" t="n">
        <f aca="false">E121</f>
        <v>0</v>
      </c>
      <c r="C122" s="37" t="n">
        <f aca="false">B122*Inputs!$K$8/12</f>
        <v>0</v>
      </c>
      <c r="D122" s="37" t="n">
        <f aca="false">IF(B122&lt;=0,0,MIN(Inputs!$L$8,B122+C122))</f>
        <v>0</v>
      </c>
      <c r="E122" s="37" t="n">
        <f aca="false">MAX(B122+C122-D122,0)</f>
        <v>0</v>
      </c>
      <c r="F122" s="37" t="n">
        <f aca="false">I121</f>
        <v>0</v>
      </c>
      <c r="G122" s="37" t="n">
        <f aca="false">F122*Inputs!$K$9/12</f>
        <v>0</v>
      </c>
      <c r="H122" s="37" t="n">
        <f aca="false">IF(F122&lt;=0,0,MIN(Inputs!$L$9,F122+G122))</f>
        <v>0</v>
      </c>
      <c r="I122" s="37" t="n">
        <f aca="false">MAX(F122+G122-H122,0)</f>
        <v>0</v>
      </c>
      <c r="J122" s="37" t="n">
        <f aca="false">M121</f>
        <v>0</v>
      </c>
      <c r="K122" s="37" t="n">
        <f aca="false">J122*Inputs!$K$10/12</f>
        <v>0</v>
      </c>
      <c r="L122" s="37" t="n">
        <f aca="false">IF(J122&lt;=0,0,MIN(Inputs!$L$10,J122+K122))</f>
        <v>0</v>
      </c>
      <c r="M122" s="37" t="n">
        <f aca="false">MAX(J122+K122-L122,0)</f>
        <v>0</v>
      </c>
      <c r="N122" s="37" t="n">
        <f aca="false">Q121</f>
        <v>0</v>
      </c>
      <c r="O122" s="37" t="n">
        <f aca="false">N122*Inputs!$K$11/12</f>
        <v>0</v>
      </c>
      <c r="P122" s="37" t="n">
        <f aca="false">IF(N122&lt;=0,0,MIN(Inputs!$L$11,N122+O122))</f>
        <v>0</v>
      </c>
      <c r="Q122" s="37" t="n">
        <f aca="false">MAX(N122+O122-P122,0)</f>
        <v>0</v>
      </c>
      <c r="R122" s="37" t="n">
        <f aca="false">U121</f>
        <v>0</v>
      </c>
      <c r="S122" s="37" t="n">
        <f aca="false">R122*Inputs!$K$12/12</f>
        <v>0</v>
      </c>
      <c r="T122" s="37" t="n">
        <f aca="false">IF(R122&lt;=0,0,MIN(Inputs!$L$12,R122+S122))</f>
        <v>0</v>
      </c>
      <c r="U122" s="37" t="n">
        <f aca="false">MAX(R122+S122-T122,0)</f>
        <v>0</v>
      </c>
      <c r="V122" s="37" t="n">
        <f aca="false">Y121</f>
        <v>0</v>
      </c>
      <c r="W122" s="37" t="n">
        <f aca="false">V122*Inputs!$K$13/12</f>
        <v>0</v>
      </c>
      <c r="X122" s="37" t="n">
        <f aca="false">IF(V122&lt;=0,0,MIN(Inputs!$L$13,V122+W122))</f>
        <v>0</v>
      </c>
      <c r="Y122" s="37" t="n">
        <f aca="false">MAX(V122+W122-X122,0)</f>
        <v>0</v>
      </c>
      <c r="Z122" s="37" t="n">
        <f aca="false">E122+I122+M122+Q122+U122+Y122</f>
        <v>0</v>
      </c>
      <c r="AA122" s="37" t="n">
        <f aca="false">C122+G122+K122+O122+S122+W122</f>
        <v>0</v>
      </c>
    </row>
    <row r="123" customFormat="false" ht="15" hidden="false" customHeight="false" outlineLevel="0" collapsed="false">
      <c r="A123" s="36" t="n">
        <v>119</v>
      </c>
      <c r="B123" s="37" t="n">
        <f aca="false">E122</f>
        <v>0</v>
      </c>
      <c r="C123" s="37" t="n">
        <f aca="false">B123*Inputs!$K$8/12</f>
        <v>0</v>
      </c>
      <c r="D123" s="37" t="n">
        <f aca="false">IF(B123&lt;=0,0,MIN(Inputs!$L$8,B123+C123))</f>
        <v>0</v>
      </c>
      <c r="E123" s="37" t="n">
        <f aca="false">MAX(B123+C123-D123,0)</f>
        <v>0</v>
      </c>
      <c r="F123" s="37" t="n">
        <f aca="false">I122</f>
        <v>0</v>
      </c>
      <c r="G123" s="37" t="n">
        <f aca="false">F123*Inputs!$K$9/12</f>
        <v>0</v>
      </c>
      <c r="H123" s="37" t="n">
        <f aca="false">IF(F123&lt;=0,0,MIN(Inputs!$L$9,F123+G123))</f>
        <v>0</v>
      </c>
      <c r="I123" s="37" t="n">
        <f aca="false">MAX(F123+G123-H123,0)</f>
        <v>0</v>
      </c>
      <c r="J123" s="37" t="n">
        <f aca="false">M122</f>
        <v>0</v>
      </c>
      <c r="K123" s="37" t="n">
        <f aca="false">J123*Inputs!$K$10/12</f>
        <v>0</v>
      </c>
      <c r="L123" s="37" t="n">
        <f aca="false">IF(J123&lt;=0,0,MIN(Inputs!$L$10,J123+K123))</f>
        <v>0</v>
      </c>
      <c r="M123" s="37" t="n">
        <f aca="false">MAX(J123+K123-L123,0)</f>
        <v>0</v>
      </c>
      <c r="N123" s="37" t="n">
        <f aca="false">Q122</f>
        <v>0</v>
      </c>
      <c r="O123" s="37" t="n">
        <f aca="false">N123*Inputs!$K$11/12</f>
        <v>0</v>
      </c>
      <c r="P123" s="37" t="n">
        <f aca="false">IF(N123&lt;=0,0,MIN(Inputs!$L$11,N123+O123))</f>
        <v>0</v>
      </c>
      <c r="Q123" s="37" t="n">
        <f aca="false">MAX(N123+O123-P123,0)</f>
        <v>0</v>
      </c>
      <c r="R123" s="37" t="n">
        <f aca="false">U122</f>
        <v>0</v>
      </c>
      <c r="S123" s="37" t="n">
        <f aca="false">R123*Inputs!$K$12/12</f>
        <v>0</v>
      </c>
      <c r="T123" s="37" t="n">
        <f aca="false">IF(R123&lt;=0,0,MIN(Inputs!$L$12,R123+S123))</f>
        <v>0</v>
      </c>
      <c r="U123" s="37" t="n">
        <f aca="false">MAX(R123+S123-T123,0)</f>
        <v>0</v>
      </c>
      <c r="V123" s="37" t="n">
        <f aca="false">Y122</f>
        <v>0</v>
      </c>
      <c r="W123" s="37" t="n">
        <f aca="false">V123*Inputs!$K$13/12</f>
        <v>0</v>
      </c>
      <c r="X123" s="37" t="n">
        <f aca="false">IF(V123&lt;=0,0,MIN(Inputs!$L$13,V123+W123))</f>
        <v>0</v>
      </c>
      <c r="Y123" s="37" t="n">
        <f aca="false">MAX(V123+W123-X123,0)</f>
        <v>0</v>
      </c>
      <c r="Z123" s="37" t="n">
        <f aca="false">E123+I123+M123+Q123+U123+Y123</f>
        <v>0</v>
      </c>
      <c r="AA123" s="37" t="n">
        <f aca="false">C123+G123+K123+O123+S123+W123</f>
        <v>0</v>
      </c>
    </row>
    <row r="124" customFormat="false" ht="15" hidden="false" customHeight="false" outlineLevel="0" collapsed="false">
      <c r="A124" s="36" t="n">
        <v>120</v>
      </c>
      <c r="B124" s="37" t="n">
        <f aca="false">E123</f>
        <v>0</v>
      </c>
      <c r="C124" s="37" t="n">
        <f aca="false">B124*Inputs!$K$8/12</f>
        <v>0</v>
      </c>
      <c r="D124" s="37" t="n">
        <f aca="false">IF(B124&lt;=0,0,MIN(Inputs!$L$8,B124+C124))</f>
        <v>0</v>
      </c>
      <c r="E124" s="37" t="n">
        <f aca="false">MAX(B124+C124-D124,0)</f>
        <v>0</v>
      </c>
      <c r="F124" s="37" t="n">
        <f aca="false">I123</f>
        <v>0</v>
      </c>
      <c r="G124" s="37" t="n">
        <f aca="false">F124*Inputs!$K$9/12</f>
        <v>0</v>
      </c>
      <c r="H124" s="37" t="n">
        <f aca="false">IF(F124&lt;=0,0,MIN(Inputs!$L$9,F124+G124))</f>
        <v>0</v>
      </c>
      <c r="I124" s="37" t="n">
        <f aca="false">MAX(F124+G124-H124,0)</f>
        <v>0</v>
      </c>
      <c r="J124" s="37" t="n">
        <f aca="false">M123</f>
        <v>0</v>
      </c>
      <c r="K124" s="37" t="n">
        <f aca="false">J124*Inputs!$K$10/12</f>
        <v>0</v>
      </c>
      <c r="L124" s="37" t="n">
        <f aca="false">IF(J124&lt;=0,0,MIN(Inputs!$L$10,J124+K124))</f>
        <v>0</v>
      </c>
      <c r="M124" s="37" t="n">
        <f aca="false">MAX(J124+K124-L124,0)</f>
        <v>0</v>
      </c>
      <c r="N124" s="37" t="n">
        <f aca="false">Q123</f>
        <v>0</v>
      </c>
      <c r="O124" s="37" t="n">
        <f aca="false">N124*Inputs!$K$11/12</f>
        <v>0</v>
      </c>
      <c r="P124" s="37" t="n">
        <f aca="false">IF(N124&lt;=0,0,MIN(Inputs!$L$11,N124+O124))</f>
        <v>0</v>
      </c>
      <c r="Q124" s="37" t="n">
        <f aca="false">MAX(N124+O124-P124,0)</f>
        <v>0</v>
      </c>
      <c r="R124" s="37" t="n">
        <f aca="false">U123</f>
        <v>0</v>
      </c>
      <c r="S124" s="37" t="n">
        <f aca="false">R124*Inputs!$K$12/12</f>
        <v>0</v>
      </c>
      <c r="T124" s="37" t="n">
        <f aca="false">IF(R124&lt;=0,0,MIN(Inputs!$L$12,R124+S124))</f>
        <v>0</v>
      </c>
      <c r="U124" s="37" t="n">
        <f aca="false">MAX(R124+S124-T124,0)</f>
        <v>0</v>
      </c>
      <c r="V124" s="37" t="n">
        <f aca="false">Y123</f>
        <v>0</v>
      </c>
      <c r="W124" s="37" t="n">
        <f aca="false">V124*Inputs!$K$13/12</f>
        <v>0</v>
      </c>
      <c r="X124" s="37" t="n">
        <f aca="false">IF(V124&lt;=0,0,MIN(Inputs!$L$13,V124+W124))</f>
        <v>0</v>
      </c>
      <c r="Y124" s="37" t="n">
        <f aca="false">MAX(V124+W124-X124,0)</f>
        <v>0</v>
      </c>
      <c r="Z124" s="37" t="n">
        <f aca="false">E124+I124+M124+Q124+U124+Y124</f>
        <v>0</v>
      </c>
      <c r="AA124" s="37" t="n">
        <f aca="false">C124+G124+K124+O124+S124+W124</f>
        <v>0</v>
      </c>
    </row>
    <row r="125" customFormat="false" ht="15" hidden="false" customHeight="false" outlineLevel="0" collapsed="false">
      <c r="A125" s="36" t="n">
        <v>121</v>
      </c>
      <c r="B125" s="37" t="n">
        <f aca="false">E124</f>
        <v>0</v>
      </c>
      <c r="C125" s="37" t="n">
        <f aca="false">B125*Inputs!$K$8/12</f>
        <v>0</v>
      </c>
      <c r="D125" s="37" t="n">
        <f aca="false">IF(B125&lt;=0,0,MIN(Inputs!$L$8,B125+C125))</f>
        <v>0</v>
      </c>
      <c r="E125" s="37" t="n">
        <f aca="false">MAX(B125+C125-D125,0)</f>
        <v>0</v>
      </c>
      <c r="F125" s="37" t="n">
        <f aca="false">I124</f>
        <v>0</v>
      </c>
      <c r="G125" s="37" t="n">
        <f aca="false">F125*Inputs!$K$9/12</f>
        <v>0</v>
      </c>
      <c r="H125" s="37" t="n">
        <f aca="false">IF(F125&lt;=0,0,MIN(Inputs!$L$9,F125+G125))</f>
        <v>0</v>
      </c>
      <c r="I125" s="37" t="n">
        <f aca="false">MAX(F125+G125-H125,0)</f>
        <v>0</v>
      </c>
      <c r="J125" s="37" t="n">
        <f aca="false">M124</f>
        <v>0</v>
      </c>
      <c r="K125" s="37" t="n">
        <f aca="false">J125*Inputs!$K$10/12</f>
        <v>0</v>
      </c>
      <c r="L125" s="37" t="n">
        <f aca="false">IF(J125&lt;=0,0,MIN(Inputs!$L$10,J125+K125))</f>
        <v>0</v>
      </c>
      <c r="M125" s="37" t="n">
        <f aca="false">MAX(J125+K125-L125,0)</f>
        <v>0</v>
      </c>
      <c r="N125" s="37" t="n">
        <f aca="false">Q124</f>
        <v>0</v>
      </c>
      <c r="O125" s="37" t="n">
        <f aca="false">N125*Inputs!$K$11/12</f>
        <v>0</v>
      </c>
      <c r="P125" s="37" t="n">
        <f aca="false">IF(N125&lt;=0,0,MIN(Inputs!$L$11,N125+O125))</f>
        <v>0</v>
      </c>
      <c r="Q125" s="37" t="n">
        <f aca="false">MAX(N125+O125-P125,0)</f>
        <v>0</v>
      </c>
      <c r="R125" s="37" t="n">
        <f aca="false">U124</f>
        <v>0</v>
      </c>
      <c r="S125" s="37" t="n">
        <f aca="false">R125*Inputs!$K$12/12</f>
        <v>0</v>
      </c>
      <c r="T125" s="37" t="n">
        <f aca="false">IF(R125&lt;=0,0,MIN(Inputs!$L$12,R125+S125))</f>
        <v>0</v>
      </c>
      <c r="U125" s="37" t="n">
        <f aca="false">MAX(R125+S125-T125,0)</f>
        <v>0</v>
      </c>
      <c r="V125" s="37" t="n">
        <f aca="false">Y124</f>
        <v>0</v>
      </c>
      <c r="W125" s="37" t="n">
        <f aca="false">V125*Inputs!$K$13/12</f>
        <v>0</v>
      </c>
      <c r="X125" s="37" t="n">
        <f aca="false">IF(V125&lt;=0,0,MIN(Inputs!$L$13,V125+W125))</f>
        <v>0</v>
      </c>
      <c r="Y125" s="37" t="n">
        <f aca="false">MAX(V125+W125-X125,0)</f>
        <v>0</v>
      </c>
      <c r="Z125" s="37" t="n">
        <f aca="false">E125+I125+M125+Q125+U125+Y125</f>
        <v>0</v>
      </c>
      <c r="AA125" s="37" t="n">
        <f aca="false">C125+G125+K125+O125+S125+W125</f>
        <v>0</v>
      </c>
    </row>
    <row r="126" customFormat="false" ht="15" hidden="false" customHeight="false" outlineLevel="0" collapsed="false">
      <c r="A126" s="36" t="n">
        <v>122</v>
      </c>
      <c r="B126" s="37" t="n">
        <f aca="false">E125</f>
        <v>0</v>
      </c>
      <c r="C126" s="37" t="n">
        <f aca="false">B126*Inputs!$K$8/12</f>
        <v>0</v>
      </c>
      <c r="D126" s="37" t="n">
        <f aca="false">IF(B126&lt;=0,0,MIN(Inputs!$L$8,B126+C126))</f>
        <v>0</v>
      </c>
      <c r="E126" s="37" t="n">
        <f aca="false">MAX(B126+C126-D126,0)</f>
        <v>0</v>
      </c>
      <c r="F126" s="37" t="n">
        <f aca="false">I125</f>
        <v>0</v>
      </c>
      <c r="G126" s="37" t="n">
        <f aca="false">F126*Inputs!$K$9/12</f>
        <v>0</v>
      </c>
      <c r="H126" s="37" t="n">
        <f aca="false">IF(F126&lt;=0,0,MIN(Inputs!$L$9,F126+G126))</f>
        <v>0</v>
      </c>
      <c r="I126" s="37" t="n">
        <f aca="false">MAX(F126+G126-H126,0)</f>
        <v>0</v>
      </c>
      <c r="J126" s="37" t="n">
        <f aca="false">M125</f>
        <v>0</v>
      </c>
      <c r="K126" s="37" t="n">
        <f aca="false">J126*Inputs!$K$10/12</f>
        <v>0</v>
      </c>
      <c r="L126" s="37" t="n">
        <f aca="false">IF(J126&lt;=0,0,MIN(Inputs!$L$10,J126+K126))</f>
        <v>0</v>
      </c>
      <c r="M126" s="37" t="n">
        <f aca="false">MAX(J126+K126-L126,0)</f>
        <v>0</v>
      </c>
      <c r="N126" s="37" t="n">
        <f aca="false">Q125</f>
        <v>0</v>
      </c>
      <c r="O126" s="37" t="n">
        <f aca="false">N126*Inputs!$K$11/12</f>
        <v>0</v>
      </c>
      <c r="P126" s="37" t="n">
        <f aca="false">IF(N126&lt;=0,0,MIN(Inputs!$L$11,N126+O126))</f>
        <v>0</v>
      </c>
      <c r="Q126" s="37" t="n">
        <f aca="false">MAX(N126+O126-P126,0)</f>
        <v>0</v>
      </c>
      <c r="R126" s="37" t="n">
        <f aca="false">U125</f>
        <v>0</v>
      </c>
      <c r="S126" s="37" t="n">
        <f aca="false">R126*Inputs!$K$12/12</f>
        <v>0</v>
      </c>
      <c r="T126" s="37" t="n">
        <f aca="false">IF(R126&lt;=0,0,MIN(Inputs!$L$12,R126+S126))</f>
        <v>0</v>
      </c>
      <c r="U126" s="37" t="n">
        <f aca="false">MAX(R126+S126-T126,0)</f>
        <v>0</v>
      </c>
      <c r="V126" s="37" t="n">
        <f aca="false">Y125</f>
        <v>0</v>
      </c>
      <c r="W126" s="37" t="n">
        <f aca="false">V126*Inputs!$K$13/12</f>
        <v>0</v>
      </c>
      <c r="X126" s="37" t="n">
        <f aca="false">IF(V126&lt;=0,0,MIN(Inputs!$L$13,V126+W126))</f>
        <v>0</v>
      </c>
      <c r="Y126" s="37" t="n">
        <f aca="false">MAX(V126+W126-X126,0)</f>
        <v>0</v>
      </c>
      <c r="Z126" s="37" t="n">
        <f aca="false">E126+I126+M126+Q126+U126+Y126</f>
        <v>0</v>
      </c>
      <c r="AA126" s="37" t="n">
        <f aca="false">C126+G126+K126+O126+S126+W126</f>
        <v>0</v>
      </c>
    </row>
    <row r="127" customFormat="false" ht="15" hidden="false" customHeight="false" outlineLevel="0" collapsed="false">
      <c r="A127" s="36" t="n">
        <v>123</v>
      </c>
      <c r="B127" s="37" t="n">
        <f aca="false">E126</f>
        <v>0</v>
      </c>
      <c r="C127" s="37" t="n">
        <f aca="false">B127*Inputs!$K$8/12</f>
        <v>0</v>
      </c>
      <c r="D127" s="37" t="n">
        <f aca="false">IF(B127&lt;=0,0,MIN(Inputs!$L$8,B127+C127))</f>
        <v>0</v>
      </c>
      <c r="E127" s="37" t="n">
        <f aca="false">MAX(B127+C127-D127,0)</f>
        <v>0</v>
      </c>
      <c r="F127" s="37" t="n">
        <f aca="false">I126</f>
        <v>0</v>
      </c>
      <c r="G127" s="37" t="n">
        <f aca="false">F127*Inputs!$K$9/12</f>
        <v>0</v>
      </c>
      <c r="H127" s="37" t="n">
        <f aca="false">IF(F127&lt;=0,0,MIN(Inputs!$L$9,F127+G127))</f>
        <v>0</v>
      </c>
      <c r="I127" s="37" t="n">
        <f aca="false">MAX(F127+G127-H127,0)</f>
        <v>0</v>
      </c>
      <c r="J127" s="37" t="n">
        <f aca="false">M126</f>
        <v>0</v>
      </c>
      <c r="K127" s="37" t="n">
        <f aca="false">J127*Inputs!$K$10/12</f>
        <v>0</v>
      </c>
      <c r="L127" s="37" t="n">
        <f aca="false">IF(J127&lt;=0,0,MIN(Inputs!$L$10,J127+K127))</f>
        <v>0</v>
      </c>
      <c r="M127" s="37" t="n">
        <f aca="false">MAX(J127+K127-L127,0)</f>
        <v>0</v>
      </c>
      <c r="N127" s="37" t="n">
        <f aca="false">Q126</f>
        <v>0</v>
      </c>
      <c r="O127" s="37" t="n">
        <f aca="false">N127*Inputs!$K$11/12</f>
        <v>0</v>
      </c>
      <c r="P127" s="37" t="n">
        <f aca="false">IF(N127&lt;=0,0,MIN(Inputs!$L$11,N127+O127))</f>
        <v>0</v>
      </c>
      <c r="Q127" s="37" t="n">
        <f aca="false">MAX(N127+O127-P127,0)</f>
        <v>0</v>
      </c>
      <c r="R127" s="37" t="n">
        <f aca="false">U126</f>
        <v>0</v>
      </c>
      <c r="S127" s="37" t="n">
        <f aca="false">R127*Inputs!$K$12/12</f>
        <v>0</v>
      </c>
      <c r="T127" s="37" t="n">
        <f aca="false">IF(R127&lt;=0,0,MIN(Inputs!$L$12,R127+S127))</f>
        <v>0</v>
      </c>
      <c r="U127" s="37" t="n">
        <f aca="false">MAX(R127+S127-T127,0)</f>
        <v>0</v>
      </c>
      <c r="V127" s="37" t="n">
        <f aca="false">Y126</f>
        <v>0</v>
      </c>
      <c r="W127" s="37" t="n">
        <f aca="false">V127*Inputs!$K$13/12</f>
        <v>0</v>
      </c>
      <c r="X127" s="37" t="n">
        <f aca="false">IF(V127&lt;=0,0,MIN(Inputs!$L$13,V127+W127))</f>
        <v>0</v>
      </c>
      <c r="Y127" s="37" t="n">
        <f aca="false">MAX(V127+W127-X127,0)</f>
        <v>0</v>
      </c>
      <c r="Z127" s="37" t="n">
        <f aca="false">E127+I127+M127+Q127+U127+Y127</f>
        <v>0</v>
      </c>
      <c r="AA127" s="37" t="n">
        <f aca="false">C127+G127+K127+O127+S127+W127</f>
        <v>0</v>
      </c>
    </row>
    <row r="128" customFormat="false" ht="15" hidden="false" customHeight="false" outlineLevel="0" collapsed="false">
      <c r="A128" s="36" t="n">
        <v>124</v>
      </c>
      <c r="B128" s="37" t="n">
        <f aca="false">E127</f>
        <v>0</v>
      </c>
      <c r="C128" s="37" t="n">
        <f aca="false">B128*Inputs!$K$8/12</f>
        <v>0</v>
      </c>
      <c r="D128" s="37" t="n">
        <f aca="false">IF(B128&lt;=0,0,MIN(Inputs!$L$8,B128+C128))</f>
        <v>0</v>
      </c>
      <c r="E128" s="37" t="n">
        <f aca="false">MAX(B128+C128-D128,0)</f>
        <v>0</v>
      </c>
      <c r="F128" s="37" t="n">
        <f aca="false">I127</f>
        <v>0</v>
      </c>
      <c r="G128" s="37" t="n">
        <f aca="false">F128*Inputs!$K$9/12</f>
        <v>0</v>
      </c>
      <c r="H128" s="37" t="n">
        <f aca="false">IF(F128&lt;=0,0,MIN(Inputs!$L$9,F128+G128))</f>
        <v>0</v>
      </c>
      <c r="I128" s="37" t="n">
        <f aca="false">MAX(F128+G128-H128,0)</f>
        <v>0</v>
      </c>
      <c r="J128" s="37" t="n">
        <f aca="false">M127</f>
        <v>0</v>
      </c>
      <c r="K128" s="37" t="n">
        <f aca="false">J128*Inputs!$K$10/12</f>
        <v>0</v>
      </c>
      <c r="L128" s="37" t="n">
        <f aca="false">IF(J128&lt;=0,0,MIN(Inputs!$L$10,J128+K128))</f>
        <v>0</v>
      </c>
      <c r="M128" s="37" t="n">
        <f aca="false">MAX(J128+K128-L128,0)</f>
        <v>0</v>
      </c>
      <c r="N128" s="37" t="n">
        <f aca="false">Q127</f>
        <v>0</v>
      </c>
      <c r="O128" s="37" t="n">
        <f aca="false">N128*Inputs!$K$11/12</f>
        <v>0</v>
      </c>
      <c r="P128" s="37" t="n">
        <f aca="false">IF(N128&lt;=0,0,MIN(Inputs!$L$11,N128+O128))</f>
        <v>0</v>
      </c>
      <c r="Q128" s="37" t="n">
        <f aca="false">MAX(N128+O128-P128,0)</f>
        <v>0</v>
      </c>
      <c r="R128" s="37" t="n">
        <f aca="false">U127</f>
        <v>0</v>
      </c>
      <c r="S128" s="37" t="n">
        <f aca="false">R128*Inputs!$K$12/12</f>
        <v>0</v>
      </c>
      <c r="T128" s="37" t="n">
        <f aca="false">IF(R128&lt;=0,0,MIN(Inputs!$L$12,R128+S128))</f>
        <v>0</v>
      </c>
      <c r="U128" s="37" t="n">
        <f aca="false">MAX(R128+S128-T128,0)</f>
        <v>0</v>
      </c>
      <c r="V128" s="37" t="n">
        <f aca="false">Y127</f>
        <v>0</v>
      </c>
      <c r="W128" s="37" t="n">
        <f aca="false">V128*Inputs!$K$13/12</f>
        <v>0</v>
      </c>
      <c r="X128" s="37" t="n">
        <f aca="false">IF(V128&lt;=0,0,MIN(Inputs!$L$13,V128+W128))</f>
        <v>0</v>
      </c>
      <c r="Y128" s="37" t="n">
        <f aca="false">MAX(V128+W128-X128,0)</f>
        <v>0</v>
      </c>
      <c r="Z128" s="37" t="n">
        <f aca="false">E128+I128+M128+Q128+U128+Y128</f>
        <v>0</v>
      </c>
      <c r="AA128" s="37" t="n">
        <f aca="false">C128+G128+K128+O128+S128+W128</f>
        <v>0</v>
      </c>
    </row>
    <row r="129" customFormat="false" ht="15" hidden="false" customHeight="false" outlineLevel="0" collapsed="false">
      <c r="A129" s="36" t="n">
        <v>125</v>
      </c>
      <c r="B129" s="37" t="n">
        <f aca="false">E128</f>
        <v>0</v>
      </c>
      <c r="C129" s="37" t="n">
        <f aca="false">B129*Inputs!$K$8/12</f>
        <v>0</v>
      </c>
      <c r="D129" s="37" t="n">
        <f aca="false">IF(B129&lt;=0,0,MIN(Inputs!$L$8,B129+C129))</f>
        <v>0</v>
      </c>
      <c r="E129" s="37" t="n">
        <f aca="false">MAX(B129+C129-D129,0)</f>
        <v>0</v>
      </c>
      <c r="F129" s="37" t="n">
        <f aca="false">I128</f>
        <v>0</v>
      </c>
      <c r="G129" s="37" t="n">
        <f aca="false">F129*Inputs!$K$9/12</f>
        <v>0</v>
      </c>
      <c r="H129" s="37" t="n">
        <f aca="false">IF(F129&lt;=0,0,MIN(Inputs!$L$9,F129+G129))</f>
        <v>0</v>
      </c>
      <c r="I129" s="37" t="n">
        <f aca="false">MAX(F129+G129-H129,0)</f>
        <v>0</v>
      </c>
      <c r="J129" s="37" t="n">
        <f aca="false">M128</f>
        <v>0</v>
      </c>
      <c r="K129" s="37" t="n">
        <f aca="false">J129*Inputs!$K$10/12</f>
        <v>0</v>
      </c>
      <c r="L129" s="37" t="n">
        <f aca="false">IF(J129&lt;=0,0,MIN(Inputs!$L$10,J129+K129))</f>
        <v>0</v>
      </c>
      <c r="M129" s="37" t="n">
        <f aca="false">MAX(J129+K129-L129,0)</f>
        <v>0</v>
      </c>
      <c r="N129" s="37" t="n">
        <f aca="false">Q128</f>
        <v>0</v>
      </c>
      <c r="O129" s="37" t="n">
        <f aca="false">N129*Inputs!$K$11/12</f>
        <v>0</v>
      </c>
      <c r="P129" s="37" t="n">
        <f aca="false">IF(N129&lt;=0,0,MIN(Inputs!$L$11,N129+O129))</f>
        <v>0</v>
      </c>
      <c r="Q129" s="37" t="n">
        <f aca="false">MAX(N129+O129-P129,0)</f>
        <v>0</v>
      </c>
      <c r="R129" s="37" t="n">
        <f aca="false">U128</f>
        <v>0</v>
      </c>
      <c r="S129" s="37" t="n">
        <f aca="false">R129*Inputs!$K$12/12</f>
        <v>0</v>
      </c>
      <c r="T129" s="37" t="n">
        <f aca="false">IF(R129&lt;=0,0,MIN(Inputs!$L$12,R129+S129))</f>
        <v>0</v>
      </c>
      <c r="U129" s="37" t="n">
        <f aca="false">MAX(R129+S129-T129,0)</f>
        <v>0</v>
      </c>
      <c r="V129" s="37" t="n">
        <f aca="false">Y128</f>
        <v>0</v>
      </c>
      <c r="W129" s="37" t="n">
        <f aca="false">V129*Inputs!$K$13/12</f>
        <v>0</v>
      </c>
      <c r="X129" s="37" t="n">
        <f aca="false">IF(V129&lt;=0,0,MIN(Inputs!$L$13,V129+W129))</f>
        <v>0</v>
      </c>
      <c r="Y129" s="37" t="n">
        <f aca="false">MAX(V129+W129-X129,0)</f>
        <v>0</v>
      </c>
      <c r="Z129" s="37" t="n">
        <f aca="false">E129+I129+M129+Q129+U129+Y129</f>
        <v>0</v>
      </c>
      <c r="AA129" s="37" t="n">
        <f aca="false">C129+G129+K129+O129+S129+W129</f>
        <v>0</v>
      </c>
    </row>
    <row r="130" customFormat="false" ht="15" hidden="false" customHeight="false" outlineLevel="0" collapsed="false">
      <c r="A130" s="36" t="n">
        <v>126</v>
      </c>
      <c r="B130" s="37" t="n">
        <f aca="false">E129</f>
        <v>0</v>
      </c>
      <c r="C130" s="37" t="n">
        <f aca="false">B130*Inputs!$K$8/12</f>
        <v>0</v>
      </c>
      <c r="D130" s="37" t="n">
        <f aca="false">IF(B130&lt;=0,0,MIN(Inputs!$L$8,B130+C130))</f>
        <v>0</v>
      </c>
      <c r="E130" s="37" t="n">
        <f aca="false">MAX(B130+C130-D130,0)</f>
        <v>0</v>
      </c>
      <c r="F130" s="37" t="n">
        <f aca="false">I129</f>
        <v>0</v>
      </c>
      <c r="G130" s="37" t="n">
        <f aca="false">F130*Inputs!$K$9/12</f>
        <v>0</v>
      </c>
      <c r="H130" s="37" t="n">
        <f aca="false">IF(F130&lt;=0,0,MIN(Inputs!$L$9,F130+G130))</f>
        <v>0</v>
      </c>
      <c r="I130" s="37" t="n">
        <f aca="false">MAX(F130+G130-H130,0)</f>
        <v>0</v>
      </c>
      <c r="J130" s="37" t="n">
        <f aca="false">M129</f>
        <v>0</v>
      </c>
      <c r="K130" s="37" t="n">
        <f aca="false">J130*Inputs!$K$10/12</f>
        <v>0</v>
      </c>
      <c r="L130" s="37" t="n">
        <f aca="false">IF(J130&lt;=0,0,MIN(Inputs!$L$10,J130+K130))</f>
        <v>0</v>
      </c>
      <c r="M130" s="37" t="n">
        <f aca="false">MAX(J130+K130-L130,0)</f>
        <v>0</v>
      </c>
      <c r="N130" s="37" t="n">
        <f aca="false">Q129</f>
        <v>0</v>
      </c>
      <c r="O130" s="37" t="n">
        <f aca="false">N130*Inputs!$K$11/12</f>
        <v>0</v>
      </c>
      <c r="P130" s="37" t="n">
        <f aca="false">IF(N130&lt;=0,0,MIN(Inputs!$L$11,N130+O130))</f>
        <v>0</v>
      </c>
      <c r="Q130" s="37" t="n">
        <f aca="false">MAX(N130+O130-P130,0)</f>
        <v>0</v>
      </c>
      <c r="R130" s="37" t="n">
        <f aca="false">U129</f>
        <v>0</v>
      </c>
      <c r="S130" s="37" t="n">
        <f aca="false">R130*Inputs!$K$12/12</f>
        <v>0</v>
      </c>
      <c r="T130" s="37" t="n">
        <f aca="false">IF(R130&lt;=0,0,MIN(Inputs!$L$12,R130+S130))</f>
        <v>0</v>
      </c>
      <c r="U130" s="37" t="n">
        <f aca="false">MAX(R130+S130-T130,0)</f>
        <v>0</v>
      </c>
      <c r="V130" s="37" t="n">
        <f aca="false">Y129</f>
        <v>0</v>
      </c>
      <c r="W130" s="37" t="n">
        <f aca="false">V130*Inputs!$K$13/12</f>
        <v>0</v>
      </c>
      <c r="X130" s="37" t="n">
        <f aca="false">IF(V130&lt;=0,0,MIN(Inputs!$L$13,V130+W130))</f>
        <v>0</v>
      </c>
      <c r="Y130" s="37" t="n">
        <f aca="false">MAX(V130+W130-X130,0)</f>
        <v>0</v>
      </c>
      <c r="Z130" s="37" t="n">
        <f aca="false">E130+I130+M130+Q130+U130+Y130</f>
        <v>0</v>
      </c>
      <c r="AA130" s="37" t="n">
        <f aca="false">C130+G130+K130+O130+S130+W130</f>
        <v>0</v>
      </c>
    </row>
    <row r="131" customFormat="false" ht="15" hidden="false" customHeight="false" outlineLevel="0" collapsed="false">
      <c r="A131" s="36" t="n">
        <v>127</v>
      </c>
      <c r="B131" s="37" t="n">
        <f aca="false">E130</f>
        <v>0</v>
      </c>
      <c r="C131" s="37" t="n">
        <f aca="false">B131*Inputs!$K$8/12</f>
        <v>0</v>
      </c>
      <c r="D131" s="37" t="n">
        <f aca="false">IF(B131&lt;=0,0,MIN(Inputs!$L$8,B131+C131))</f>
        <v>0</v>
      </c>
      <c r="E131" s="37" t="n">
        <f aca="false">MAX(B131+C131-D131,0)</f>
        <v>0</v>
      </c>
      <c r="F131" s="37" t="n">
        <f aca="false">I130</f>
        <v>0</v>
      </c>
      <c r="G131" s="37" t="n">
        <f aca="false">F131*Inputs!$K$9/12</f>
        <v>0</v>
      </c>
      <c r="H131" s="37" t="n">
        <f aca="false">IF(F131&lt;=0,0,MIN(Inputs!$L$9,F131+G131))</f>
        <v>0</v>
      </c>
      <c r="I131" s="37" t="n">
        <f aca="false">MAX(F131+G131-H131,0)</f>
        <v>0</v>
      </c>
      <c r="J131" s="37" t="n">
        <f aca="false">M130</f>
        <v>0</v>
      </c>
      <c r="K131" s="37" t="n">
        <f aca="false">J131*Inputs!$K$10/12</f>
        <v>0</v>
      </c>
      <c r="L131" s="37" t="n">
        <f aca="false">IF(J131&lt;=0,0,MIN(Inputs!$L$10,J131+K131))</f>
        <v>0</v>
      </c>
      <c r="M131" s="37" t="n">
        <f aca="false">MAX(J131+K131-L131,0)</f>
        <v>0</v>
      </c>
      <c r="N131" s="37" t="n">
        <f aca="false">Q130</f>
        <v>0</v>
      </c>
      <c r="O131" s="37" t="n">
        <f aca="false">N131*Inputs!$K$11/12</f>
        <v>0</v>
      </c>
      <c r="P131" s="37" t="n">
        <f aca="false">IF(N131&lt;=0,0,MIN(Inputs!$L$11,N131+O131))</f>
        <v>0</v>
      </c>
      <c r="Q131" s="37" t="n">
        <f aca="false">MAX(N131+O131-P131,0)</f>
        <v>0</v>
      </c>
      <c r="R131" s="37" t="n">
        <f aca="false">U130</f>
        <v>0</v>
      </c>
      <c r="S131" s="37" t="n">
        <f aca="false">R131*Inputs!$K$12/12</f>
        <v>0</v>
      </c>
      <c r="T131" s="37" t="n">
        <f aca="false">IF(R131&lt;=0,0,MIN(Inputs!$L$12,R131+S131))</f>
        <v>0</v>
      </c>
      <c r="U131" s="37" t="n">
        <f aca="false">MAX(R131+S131-T131,0)</f>
        <v>0</v>
      </c>
      <c r="V131" s="37" t="n">
        <f aca="false">Y130</f>
        <v>0</v>
      </c>
      <c r="W131" s="37" t="n">
        <f aca="false">V131*Inputs!$K$13/12</f>
        <v>0</v>
      </c>
      <c r="X131" s="37" t="n">
        <f aca="false">IF(V131&lt;=0,0,MIN(Inputs!$L$13,V131+W131))</f>
        <v>0</v>
      </c>
      <c r="Y131" s="37" t="n">
        <f aca="false">MAX(V131+W131-X131,0)</f>
        <v>0</v>
      </c>
      <c r="Z131" s="37" t="n">
        <f aca="false">E131+I131+M131+Q131+U131+Y131</f>
        <v>0</v>
      </c>
      <c r="AA131" s="37" t="n">
        <f aca="false">C131+G131+K131+O131+S131+W131</f>
        <v>0</v>
      </c>
    </row>
    <row r="132" customFormat="false" ht="15" hidden="false" customHeight="false" outlineLevel="0" collapsed="false">
      <c r="A132" s="36" t="n">
        <v>128</v>
      </c>
      <c r="B132" s="37" t="n">
        <f aca="false">E131</f>
        <v>0</v>
      </c>
      <c r="C132" s="37" t="n">
        <f aca="false">B132*Inputs!$K$8/12</f>
        <v>0</v>
      </c>
      <c r="D132" s="37" t="n">
        <f aca="false">IF(B132&lt;=0,0,MIN(Inputs!$L$8,B132+C132))</f>
        <v>0</v>
      </c>
      <c r="E132" s="37" t="n">
        <f aca="false">MAX(B132+C132-D132,0)</f>
        <v>0</v>
      </c>
      <c r="F132" s="37" t="n">
        <f aca="false">I131</f>
        <v>0</v>
      </c>
      <c r="G132" s="37" t="n">
        <f aca="false">F132*Inputs!$K$9/12</f>
        <v>0</v>
      </c>
      <c r="H132" s="37" t="n">
        <f aca="false">IF(F132&lt;=0,0,MIN(Inputs!$L$9,F132+G132))</f>
        <v>0</v>
      </c>
      <c r="I132" s="37" t="n">
        <f aca="false">MAX(F132+G132-H132,0)</f>
        <v>0</v>
      </c>
      <c r="J132" s="37" t="n">
        <f aca="false">M131</f>
        <v>0</v>
      </c>
      <c r="K132" s="37" t="n">
        <f aca="false">J132*Inputs!$K$10/12</f>
        <v>0</v>
      </c>
      <c r="L132" s="37" t="n">
        <f aca="false">IF(J132&lt;=0,0,MIN(Inputs!$L$10,J132+K132))</f>
        <v>0</v>
      </c>
      <c r="M132" s="37" t="n">
        <f aca="false">MAX(J132+K132-L132,0)</f>
        <v>0</v>
      </c>
      <c r="N132" s="37" t="n">
        <f aca="false">Q131</f>
        <v>0</v>
      </c>
      <c r="O132" s="37" t="n">
        <f aca="false">N132*Inputs!$K$11/12</f>
        <v>0</v>
      </c>
      <c r="P132" s="37" t="n">
        <f aca="false">IF(N132&lt;=0,0,MIN(Inputs!$L$11,N132+O132))</f>
        <v>0</v>
      </c>
      <c r="Q132" s="37" t="n">
        <f aca="false">MAX(N132+O132-P132,0)</f>
        <v>0</v>
      </c>
      <c r="R132" s="37" t="n">
        <f aca="false">U131</f>
        <v>0</v>
      </c>
      <c r="S132" s="37" t="n">
        <f aca="false">R132*Inputs!$K$12/12</f>
        <v>0</v>
      </c>
      <c r="T132" s="37" t="n">
        <f aca="false">IF(R132&lt;=0,0,MIN(Inputs!$L$12,R132+S132))</f>
        <v>0</v>
      </c>
      <c r="U132" s="37" t="n">
        <f aca="false">MAX(R132+S132-T132,0)</f>
        <v>0</v>
      </c>
      <c r="V132" s="37" t="n">
        <f aca="false">Y131</f>
        <v>0</v>
      </c>
      <c r="W132" s="37" t="n">
        <f aca="false">V132*Inputs!$K$13/12</f>
        <v>0</v>
      </c>
      <c r="X132" s="37" t="n">
        <f aca="false">IF(V132&lt;=0,0,MIN(Inputs!$L$13,V132+W132))</f>
        <v>0</v>
      </c>
      <c r="Y132" s="37" t="n">
        <f aca="false">MAX(V132+W132-X132,0)</f>
        <v>0</v>
      </c>
      <c r="Z132" s="37" t="n">
        <f aca="false">E132+I132+M132+Q132+U132+Y132</f>
        <v>0</v>
      </c>
      <c r="AA132" s="37" t="n">
        <f aca="false">C132+G132+K132+O132+S132+W132</f>
        <v>0</v>
      </c>
    </row>
    <row r="133" customFormat="false" ht="15" hidden="false" customHeight="false" outlineLevel="0" collapsed="false">
      <c r="A133" s="36" t="n">
        <v>129</v>
      </c>
      <c r="B133" s="37" t="n">
        <f aca="false">E132</f>
        <v>0</v>
      </c>
      <c r="C133" s="37" t="n">
        <f aca="false">B133*Inputs!$K$8/12</f>
        <v>0</v>
      </c>
      <c r="D133" s="37" t="n">
        <f aca="false">IF(B133&lt;=0,0,MIN(Inputs!$L$8,B133+C133))</f>
        <v>0</v>
      </c>
      <c r="E133" s="37" t="n">
        <f aca="false">MAX(B133+C133-D133,0)</f>
        <v>0</v>
      </c>
      <c r="F133" s="37" t="n">
        <f aca="false">I132</f>
        <v>0</v>
      </c>
      <c r="G133" s="37" t="n">
        <f aca="false">F133*Inputs!$K$9/12</f>
        <v>0</v>
      </c>
      <c r="H133" s="37" t="n">
        <f aca="false">IF(F133&lt;=0,0,MIN(Inputs!$L$9,F133+G133))</f>
        <v>0</v>
      </c>
      <c r="I133" s="37" t="n">
        <f aca="false">MAX(F133+G133-H133,0)</f>
        <v>0</v>
      </c>
      <c r="J133" s="37" t="n">
        <f aca="false">M132</f>
        <v>0</v>
      </c>
      <c r="K133" s="37" t="n">
        <f aca="false">J133*Inputs!$K$10/12</f>
        <v>0</v>
      </c>
      <c r="L133" s="37" t="n">
        <f aca="false">IF(J133&lt;=0,0,MIN(Inputs!$L$10,J133+K133))</f>
        <v>0</v>
      </c>
      <c r="M133" s="37" t="n">
        <f aca="false">MAX(J133+K133-L133,0)</f>
        <v>0</v>
      </c>
      <c r="N133" s="37" t="n">
        <f aca="false">Q132</f>
        <v>0</v>
      </c>
      <c r="O133" s="37" t="n">
        <f aca="false">N133*Inputs!$K$11/12</f>
        <v>0</v>
      </c>
      <c r="P133" s="37" t="n">
        <f aca="false">IF(N133&lt;=0,0,MIN(Inputs!$L$11,N133+O133))</f>
        <v>0</v>
      </c>
      <c r="Q133" s="37" t="n">
        <f aca="false">MAX(N133+O133-P133,0)</f>
        <v>0</v>
      </c>
      <c r="R133" s="37" t="n">
        <f aca="false">U132</f>
        <v>0</v>
      </c>
      <c r="S133" s="37" t="n">
        <f aca="false">R133*Inputs!$K$12/12</f>
        <v>0</v>
      </c>
      <c r="T133" s="37" t="n">
        <f aca="false">IF(R133&lt;=0,0,MIN(Inputs!$L$12,R133+S133))</f>
        <v>0</v>
      </c>
      <c r="U133" s="37" t="n">
        <f aca="false">MAX(R133+S133-T133,0)</f>
        <v>0</v>
      </c>
      <c r="V133" s="37" t="n">
        <f aca="false">Y132</f>
        <v>0</v>
      </c>
      <c r="W133" s="37" t="n">
        <f aca="false">V133*Inputs!$K$13/12</f>
        <v>0</v>
      </c>
      <c r="X133" s="37" t="n">
        <f aca="false">IF(V133&lt;=0,0,MIN(Inputs!$L$13,V133+W133))</f>
        <v>0</v>
      </c>
      <c r="Y133" s="37" t="n">
        <f aca="false">MAX(V133+W133-X133,0)</f>
        <v>0</v>
      </c>
      <c r="Z133" s="37" t="n">
        <f aca="false">E133+I133+M133+Q133+U133+Y133</f>
        <v>0</v>
      </c>
      <c r="AA133" s="37" t="n">
        <f aca="false">C133+G133+K133+O133+S133+W133</f>
        <v>0</v>
      </c>
    </row>
    <row r="134" customFormat="false" ht="15" hidden="false" customHeight="false" outlineLevel="0" collapsed="false">
      <c r="A134" s="36" t="n">
        <v>130</v>
      </c>
      <c r="B134" s="37" t="n">
        <f aca="false">E133</f>
        <v>0</v>
      </c>
      <c r="C134" s="37" t="n">
        <f aca="false">B134*Inputs!$K$8/12</f>
        <v>0</v>
      </c>
      <c r="D134" s="37" t="n">
        <f aca="false">IF(B134&lt;=0,0,MIN(Inputs!$L$8,B134+C134))</f>
        <v>0</v>
      </c>
      <c r="E134" s="37" t="n">
        <f aca="false">MAX(B134+C134-D134,0)</f>
        <v>0</v>
      </c>
      <c r="F134" s="37" t="n">
        <f aca="false">I133</f>
        <v>0</v>
      </c>
      <c r="G134" s="37" t="n">
        <f aca="false">F134*Inputs!$K$9/12</f>
        <v>0</v>
      </c>
      <c r="H134" s="37" t="n">
        <f aca="false">IF(F134&lt;=0,0,MIN(Inputs!$L$9,F134+G134))</f>
        <v>0</v>
      </c>
      <c r="I134" s="37" t="n">
        <f aca="false">MAX(F134+G134-H134,0)</f>
        <v>0</v>
      </c>
      <c r="J134" s="37" t="n">
        <f aca="false">M133</f>
        <v>0</v>
      </c>
      <c r="K134" s="37" t="n">
        <f aca="false">J134*Inputs!$K$10/12</f>
        <v>0</v>
      </c>
      <c r="L134" s="37" t="n">
        <f aca="false">IF(J134&lt;=0,0,MIN(Inputs!$L$10,J134+K134))</f>
        <v>0</v>
      </c>
      <c r="M134" s="37" t="n">
        <f aca="false">MAX(J134+K134-L134,0)</f>
        <v>0</v>
      </c>
      <c r="N134" s="37" t="n">
        <f aca="false">Q133</f>
        <v>0</v>
      </c>
      <c r="O134" s="37" t="n">
        <f aca="false">N134*Inputs!$K$11/12</f>
        <v>0</v>
      </c>
      <c r="P134" s="37" t="n">
        <f aca="false">IF(N134&lt;=0,0,MIN(Inputs!$L$11,N134+O134))</f>
        <v>0</v>
      </c>
      <c r="Q134" s="37" t="n">
        <f aca="false">MAX(N134+O134-P134,0)</f>
        <v>0</v>
      </c>
      <c r="R134" s="37" t="n">
        <f aca="false">U133</f>
        <v>0</v>
      </c>
      <c r="S134" s="37" t="n">
        <f aca="false">R134*Inputs!$K$12/12</f>
        <v>0</v>
      </c>
      <c r="T134" s="37" t="n">
        <f aca="false">IF(R134&lt;=0,0,MIN(Inputs!$L$12,R134+S134))</f>
        <v>0</v>
      </c>
      <c r="U134" s="37" t="n">
        <f aca="false">MAX(R134+S134-T134,0)</f>
        <v>0</v>
      </c>
      <c r="V134" s="37" t="n">
        <f aca="false">Y133</f>
        <v>0</v>
      </c>
      <c r="W134" s="37" t="n">
        <f aca="false">V134*Inputs!$K$13/12</f>
        <v>0</v>
      </c>
      <c r="X134" s="37" t="n">
        <f aca="false">IF(V134&lt;=0,0,MIN(Inputs!$L$13,V134+W134))</f>
        <v>0</v>
      </c>
      <c r="Y134" s="37" t="n">
        <f aca="false">MAX(V134+W134-X134,0)</f>
        <v>0</v>
      </c>
      <c r="Z134" s="37" t="n">
        <f aca="false">E134+I134+M134+Q134+U134+Y134</f>
        <v>0</v>
      </c>
      <c r="AA134" s="37" t="n">
        <f aca="false">C134+G134+K134+O134+S134+W134</f>
        <v>0</v>
      </c>
    </row>
    <row r="135" customFormat="false" ht="15" hidden="false" customHeight="false" outlineLevel="0" collapsed="false">
      <c r="A135" s="36" t="n">
        <v>131</v>
      </c>
      <c r="B135" s="37" t="n">
        <f aca="false">E134</f>
        <v>0</v>
      </c>
      <c r="C135" s="37" t="n">
        <f aca="false">B135*Inputs!$K$8/12</f>
        <v>0</v>
      </c>
      <c r="D135" s="37" t="n">
        <f aca="false">IF(B135&lt;=0,0,MIN(Inputs!$L$8,B135+C135))</f>
        <v>0</v>
      </c>
      <c r="E135" s="37" t="n">
        <f aca="false">MAX(B135+C135-D135,0)</f>
        <v>0</v>
      </c>
      <c r="F135" s="37" t="n">
        <f aca="false">I134</f>
        <v>0</v>
      </c>
      <c r="G135" s="37" t="n">
        <f aca="false">F135*Inputs!$K$9/12</f>
        <v>0</v>
      </c>
      <c r="H135" s="37" t="n">
        <f aca="false">IF(F135&lt;=0,0,MIN(Inputs!$L$9,F135+G135))</f>
        <v>0</v>
      </c>
      <c r="I135" s="37" t="n">
        <f aca="false">MAX(F135+G135-H135,0)</f>
        <v>0</v>
      </c>
      <c r="J135" s="37" t="n">
        <f aca="false">M134</f>
        <v>0</v>
      </c>
      <c r="K135" s="37" t="n">
        <f aca="false">J135*Inputs!$K$10/12</f>
        <v>0</v>
      </c>
      <c r="L135" s="37" t="n">
        <f aca="false">IF(J135&lt;=0,0,MIN(Inputs!$L$10,J135+K135))</f>
        <v>0</v>
      </c>
      <c r="M135" s="37" t="n">
        <f aca="false">MAX(J135+K135-L135,0)</f>
        <v>0</v>
      </c>
      <c r="N135" s="37" t="n">
        <f aca="false">Q134</f>
        <v>0</v>
      </c>
      <c r="O135" s="37" t="n">
        <f aca="false">N135*Inputs!$K$11/12</f>
        <v>0</v>
      </c>
      <c r="P135" s="37" t="n">
        <f aca="false">IF(N135&lt;=0,0,MIN(Inputs!$L$11,N135+O135))</f>
        <v>0</v>
      </c>
      <c r="Q135" s="37" t="n">
        <f aca="false">MAX(N135+O135-P135,0)</f>
        <v>0</v>
      </c>
      <c r="R135" s="37" t="n">
        <f aca="false">U134</f>
        <v>0</v>
      </c>
      <c r="S135" s="37" t="n">
        <f aca="false">R135*Inputs!$K$12/12</f>
        <v>0</v>
      </c>
      <c r="T135" s="37" t="n">
        <f aca="false">IF(R135&lt;=0,0,MIN(Inputs!$L$12,R135+S135))</f>
        <v>0</v>
      </c>
      <c r="U135" s="37" t="n">
        <f aca="false">MAX(R135+S135-T135,0)</f>
        <v>0</v>
      </c>
      <c r="V135" s="37" t="n">
        <f aca="false">Y134</f>
        <v>0</v>
      </c>
      <c r="W135" s="37" t="n">
        <f aca="false">V135*Inputs!$K$13/12</f>
        <v>0</v>
      </c>
      <c r="X135" s="37" t="n">
        <f aca="false">IF(V135&lt;=0,0,MIN(Inputs!$L$13,V135+W135))</f>
        <v>0</v>
      </c>
      <c r="Y135" s="37" t="n">
        <f aca="false">MAX(V135+W135-X135,0)</f>
        <v>0</v>
      </c>
      <c r="Z135" s="37" t="n">
        <f aca="false">E135+I135+M135+Q135+U135+Y135</f>
        <v>0</v>
      </c>
      <c r="AA135" s="37" t="n">
        <f aca="false">C135+G135+K135+O135+S135+W135</f>
        <v>0</v>
      </c>
    </row>
    <row r="136" customFormat="false" ht="15" hidden="false" customHeight="false" outlineLevel="0" collapsed="false">
      <c r="A136" s="36" t="n">
        <v>132</v>
      </c>
      <c r="B136" s="37" t="n">
        <f aca="false">E135</f>
        <v>0</v>
      </c>
      <c r="C136" s="37" t="n">
        <f aca="false">B136*Inputs!$K$8/12</f>
        <v>0</v>
      </c>
      <c r="D136" s="37" t="n">
        <f aca="false">IF(B136&lt;=0,0,MIN(Inputs!$L$8,B136+C136))</f>
        <v>0</v>
      </c>
      <c r="E136" s="37" t="n">
        <f aca="false">MAX(B136+C136-D136,0)</f>
        <v>0</v>
      </c>
      <c r="F136" s="37" t="n">
        <f aca="false">I135</f>
        <v>0</v>
      </c>
      <c r="G136" s="37" t="n">
        <f aca="false">F136*Inputs!$K$9/12</f>
        <v>0</v>
      </c>
      <c r="H136" s="37" t="n">
        <f aca="false">IF(F136&lt;=0,0,MIN(Inputs!$L$9,F136+G136))</f>
        <v>0</v>
      </c>
      <c r="I136" s="37" t="n">
        <f aca="false">MAX(F136+G136-H136,0)</f>
        <v>0</v>
      </c>
      <c r="J136" s="37" t="n">
        <f aca="false">M135</f>
        <v>0</v>
      </c>
      <c r="K136" s="37" t="n">
        <f aca="false">J136*Inputs!$K$10/12</f>
        <v>0</v>
      </c>
      <c r="L136" s="37" t="n">
        <f aca="false">IF(J136&lt;=0,0,MIN(Inputs!$L$10,J136+K136))</f>
        <v>0</v>
      </c>
      <c r="M136" s="37" t="n">
        <f aca="false">MAX(J136+K136-L136,0)</f>
        <v>0</v>
      </c>
      <c r="N136" s="37" t="n">
        <f aca="false">Q135</f>
        <v>0</v>
      </c>
      <c r="O136" s="37" t="n">
        <f aca="false">N136*Inputs!$K$11/12</f>
        <v>0</v>
      </c>
      <c r="P136" s="37" t="n">
        <f aca="false">IF(N136&lt;=0,0,MIN(Inputs!$L$11,N136+O136))</f>
        <v>0</v>
      </c>
      <c r="Q136" s="37" t="n">
        <f aca="false">MAX(N136+O136-P136,0)</f>
        <v>0</v>
      </c>
      <c r="R136" s="37" t="n">
        <f aca="false">U135</f>
        <v>0</v>
      </c>
      <c r="S136" s="37" t="n">
        <f aca="false">R136*Inputs!$K$12/12</f>
        <v>0</v>
      </c>
      <c r="T136" s="37" t="n">
        <f aca="false">IF(R136&lt;=0,0,MIN(Inputs!$L$12,R136+S136))</f>
        <v>0</v>
      </c>
      <c r="U136" s="37" t="n">
        <f aca="false">MAX(R136+S136-T136,0)</f>
        <v>0</v>
      </c>
      <c r="V136" s="37" t="n">
        <f aca="false">Y135</f>
        <v>0</v>
      </c>
      <c r="W136" s="37" t="n">
        <f aca="false">V136*Inputs!$K$13/12</f>
        <v>0</v>
      </c>
      <c r="X136" s="37" t="n">
        <f aca="false">IF(V136&lt;=0,0,MIN(Inputs!$L$13,V136+W136))</f>
        <v>0</v>
      </c>
      <c r="Y136" s="37" t="n">
        <f aca="false">MAX(V136+W136-X136,0)</f>
        <v>0</v>
      </c>
      <c r="Z136" s="37" t="n">
        <f aca="false">E136+I136+M136+Q136+U136+Y136</f>
        <v>0</v>
      </c>
      <c r="AA136" s="37" t="n">
        <f aca="false">C136+G136+K136+O136+S136+W136</f>
        <v>0</v>
      </c>
    </row>
    <row r="137" customFormat="false" ht="15" hidden="false" customHeight="false" outlineLevel="0" collapsed="false">
      <c r="A137" s="36" t="n">
        <v>133</v>
      </c>
      <c r="B137" s="37" t="n">
        <f aca="false">E136</f>
        <v>0</v>
      </c>
      <c r="C137" s="37" t="n">
        <f aca="false">B137*Inputs!$K$8/12</f>
        <v>0</v>
      </c>
      <c r="D137" s="37" t="n">
        <f aca="false">IF(B137&lt;=0,0,MIN(Inputs!$L$8,B137+C137))</f>
        <v>0</v>
      </c>
      <c r="E137" s="37" t="n">
        <f aca="false">MAX(B137+C137-D137,0)</f>
        <v>0</v>
      </c>
      <c r="F137" s="37" t="n">
        <f aca="false">I136</f>
        <v>0</v>
      </c>
      <c r="G137" s="37" t="n">
        <f aca="false">F137*Inputs!$K$9/12</f>
        <v>0</v>
      </c>
      <c r="H137" s="37" t="n">
        <f aca="false">IF(F137&lt;=0,0,MIN(Inputs!$L$9,F137+G137))</f>
        <v>0</v>
      </c>
      <c r="I137" s="37" t="n">
        <f aca="false">MAX(F137+G137-H137,0)</f>
        <v>0</v>
      </c>
      <c r="J137" s="37" t="n">
        <f aca="false">M136</f>
        <v>0</v>
      </c>
      <c r="K137" s="37" t="n">
        <f aca="false">J137*Inputs!$K$10/12</f>
        <v>0</v>
      </c>
      <c r="L137" s="37" t="n">
        <f aca="false">IF(J137&lt;=0,0,MIN(Inputs!$L$10,J137+K137))</f>
        <v>0</v>
      </c>
      <c r="M137" s="37" t="n">
        <f aca="false">MAX(J137+K137-L137,0)</f>
        <v>0</v>
      </c>
      <c r="N137" s="37" t="n">
        <f aca="false">Q136</f>
        <v>0</v>
      </c>
      <c r="O137" s="37" t="n">
        <f aca="false">N137*Inputs!$K$11/12</f>
        <v>0</v>
      </c>
      <c r="P137" s="37" t="n">
        <f aca="false">IF(N137&lt;=0,0,MIN(Inputs!$L$11,N137+O137))</f>
        <v>0</v>
      </c>
      <c r="Q137" s="37" t="n">
        <f aca="false">MAX(N137+O137-P137,0)</f>
        <v>0</v>
      </c>
      <c r="R137" s="37" t="n">
        <f aca="false">U136</f>
        <v>0</v>
      </c>
      <c r="S137" s="37" t="n">
        <f aca="false">R137*Inputs!$K$12/12</f>
        <v>0</v>
      </c>
      <c r="T137" s="37" t="n">
        <f aca="false">IF(R137&lt;=0,0,MIN(Inputs!$L$12,R137+S137))</f>
        <v>0</v>
      </c>
      <c r="U137" s="37" t="n">
        <f aca="false">MAX(R137+S137-T137,0)</f>
        <v>0</v>
      </c>
      <c r="V137" s="37" t="n">
        <f aca="false">Y136</f>
        <v>0</v>
      </c>
      <c r="W137" s="37" t="n">
        <f aca="false">V137*Inputs!$K$13/12</f>
        <v>0</v>
      </c>
      <c r="X137" s="37" t="n">
        <f aca="false">IF(V137&lt;=0,0,MIN(Inputs!$L$13,V137+W137))</f>
        <v>0</v>
      </c>
      <c r="Y137" s="37" t="n">
        <f aca="false">MAX(V137+W137-X137,0)</f>
        <v>0</v>
      </c>
      <c r="Z137" s="37" t="n">
        <f aca="false">E137+I137+M137+Q137+U137+Y137</f>
        <v>0</v>
      </c>
      <c r="AA137" s="37" t="n">
        <f aca="false">C137+G137+K137+O137+S137+W137</f>
        <v>0</v>
      </c>
    </row>
    <row r="138" customFormat="false" ht="15" hidden="false" customHeight="false" outlineLevel="0" collapsed="false">
      <c r="A138" s="36" t="n">
        <v>134</v>
      </c>
      <c r="B138" s="37" t="n">
        <f aca="false">E137</f>
        <v>0</v>
      </c>
      <c r="C138" s="37" t="n">
        <f aca="false">B138*Inputs!$K$8/12</f>
        <v>0</v>
      </c>
      <c r="D138" s="37" t="n">
        <f aca="false">IF(B138&lt;=0,0,MIN(Inputs!$L$8,B138+C138))</f>
        <v>0</v>
      </c>
      <c r="E138" s="37" t="n">
        <f aca="false">MAX(B138+C138-D138,0)</f>
        <v>0</v>
      </c>
      <c r="F138" s="37" t="n">
        <f aca="false">I137</f>
        <v>0</v>
      </c>
      <c r="G138" s="37" t="n">
        <f aca="false">F138*Inputs!$K$9/12</f>
        <v>0</v>
      </c>
      <c r="H138" s="37" t="n">
        <f aca="false">IF(F138&lt;=0,0,MIN(Inputs!$L$9,F138+G138))</f>
        <v>0</v>
      </c>
      <c r="I138" s="37" t="n">
        <f aca="false">MAX(F138+G138-H138,0)</f>
        <v>0</v>
      </c>
      <c r="J138" s="37" t="n">
        <f aca="false">M137</f>
        <v>0</v>
      </c>
      <c r="K138" s="37" t="n">
        <f aca="false">J138*Inputs!$K$10/12</f>
        <v>0</v>
      </c>
      <c r="L138" s="37" t="n">
        <f aca="false">IF(J138&lt;=0,0,MIN(Inputs!$L$10,J138+K138))</f>
        <v>0</v>
      </c>
      <c r="M138" s="37" t="n">
        <f aca="false">MAX(J138+K138-L138,0)</f>
        <v>0</v>
      </c>
      <c r="N138" s="37" t="n">
        <f aca="false">Q137</f>
        <v>0</v>
      </c>
      <c r="O138" s="37" t="n">
        <f aca="false">N138*Inputs!$K$11/12</f>
        <v>0</v>
      </c>
      <c r="P138" s="37" t="n">
        <f aca="false">IF(N138&lt;=0,0,MIN(Inputs!$L$11,N138+O138))</f>
        <v>0</v>
      </c>
      <c r="Q138" s="37" t="n">
        <f aca="false">MAX(N138+O138-P138,0)</f>
        <v>0</v>
      </c>
      <c r="R138" s="37" t="n">
        <f aca="false">U137</f>
        <v>0</v>
      </c>
      <c r="S138" s="37" t="n">
        <f aca="false">R138*Inputs!$K$12/12</f>
        <v>0</v>
      </c>
      <c r="T138" s="37" t="n">
        <f aca="false">IF(R138&lt;=0,0,MIN(Inputs!$L$12,R138+S138))</f>
        <v>0</v>
      </c>
      <c r="U138" s="37" t="n">
        <f aca="false">MAX(R138+S138-T138,0)</f>
        <v>0</v>
      </c>
      <c r="V138" s="37" t="n">
        <f aca="false">Y137</f>
        <v>0</v>
      </c>
      <c r="W138" s="37" t="n">
        <f aca="false">V138*Inputs!$K$13/12</f>
        <v>0</v>
      </c>
      <c r="X138" s="37" t="n">
        <f aca="false">IF(V138&lt;=0,0,MIN(Inputs!$L$13,V138+W138))</f>
        <v>0</v>
      </c>
      <c r="Y138" s="37" t="n">
        <f aca="false">MAX(V138+W138-X138,0)</f>
        <v>0</v>
      </c>
      <c r="Z138" s="37" t="n">
        <f aca="false">E138+I138+M138+Q138+U138+Y138</f>
        <v>0</v>
      </c>
      <c r="AA138" s="37" t="n">
        <f aca="false">C138+G138+K138+O138+S138+W138</f>
        <v>0</v>
      </c>
    </row>
    <row r="139" customFormat="false" ht="15" hidden="false" customHeight="false" outlineLevel="0" collapsed="false">
      <c r="A139" s="36" t="n">
        <v>135</v>
      </c>
      <c r="B139" s="37" t="n">
        <f aca="false">E138</f>
        <v>0</v>
      </c>
      <c r="C139" s="37" t="n">
        <f aca="false">B139*Inputs!$K$8/12</f>
        <v>0</v>
      </c>
      <c r="D139" s="37" t="n">
        <f aca="false">IF(B139&lt;=0,0,MIN(Inputs!$L$8,B139+C139))</f>
        <v>0</v>
      </c>
      <c r="E139" s="37" t="n">
        <f aca="false">MAX(B139+C139-D139,0)</f>
        <v>0</v>
      </c>
      <c r="F139" s="37" t="n">
        <f aca="false">I138</f>
        <v>0</v>
      </c>
      <c r="G139" s="37" t="n">
        <f aca="false">F139*Inputs!$K$9/12</f>
        <v>0</v>
      </c>
      <c r="H139" s="37" t="n">
        <f aca="false">IF(F139&lt;=0,0,MIN(Inputs!$L$9,F139+G139))</f>
        <v>0</v>
      </c>
      <c r="I139" s="37" t="n">
        <f aca="false">MAX(F139+G139-H139,0)</f>
        <v>0</v>
      </c>
      <c r="J139" s="37" t="n">
        <f aca="false">M138</f>
        <v>0</v>
      </c>
      <c r="K139" s="37" t="n">
        <f aca="false">J139*Inputs!$K$10/12</f>
        <v>0</v>
      </c>
      <c r="L139" s="37" t="n">
        <f aca="false">IF(J139&lt;=0,0,MIN(Inputs!$L$10,J139+K139))</f>
        <v>0</v>
      </c>
      <c r="M139" s="37" t="n">
        <f aca="false">MAX(J139+K139-L139,0)</f>
        <v>0</v>
      </c>
      <c r="N139" s="37" t="n">
        <f aca="false">Q138</f>
        <v>0</v>
      </c>
      <c r="O139" s="37" t="n">
        <f aca="false">N139*Inputs!$K$11/12</f>
        <v>0</v>
      </c>
      <c r="P139" s="37" t="n">
        <f aca="false">IF(N139&lt;=0,0,MIN(Inputs!$L$11,N139+O139))</f>
        <v>0</v>
      </c>
      <c r="Q139" s="37" t="n">
        <f aca="false">MAX(N139+O139-P139,0)</f>
        <v>0</v>
      </c>
      <c r="R139" s="37" t="n">
        <f aca="false">U138</f>
        <v>0</v>
      </c>
      <c r="S139" s="37" t="n">
        <f aca="false">R139*Inputs!$K$12/12</f>
        <v>0</v>
      </c>
      <c r="T139" s="37" t="n">
        <f aca="false">IF(R139&lt;=0,0,MIN(Inputs!$L$12,R139+S139))</f>
        <v>0</v>
      </c>
      <c r="U139" s="37" t="n">
        <f aca="false">MAX(R139+S139-T139,0)</f>
        <v>0</v>
      </c>
      <c r="V139" s="37" t="n">
        <f aca="false">Y138</f>
        <v>0</v>
      </c>
      <c r="W139" s="37" t="n">
        <f aca="false">V139*Inputs!$K$13/12</f>
        <v>0</v>
      </c>
      <c r="X139" s="37" t="n">
        <f aca="false">IF(V139&lt;=0,0,MIN(Inputs!$L$13,V139+W139))</f>
        <v>0</v>
      </c>
      <c r="Y139" s="37" t="n">
        <f aca="false">MAX(V139+W139-X139,0)</f>
        <v>0</v>
      </c>
      <c r="Z139" s="37" t="n">
        <f aca="false">E139+I139+M139+Q139+U139+Y139</f>
        <v>0</v>
      </c>
      <c r="AA139" s="37" t="n">
        <f aca="false">C139+G139+K139+O139+S139+W139</f>
        <v>0</v>
      </c>
    </row>
    <row r="140" customFormat="false" ht="15" hidden="false" customHeight="false" outlineLevel="0" collapsed="false">
      <c r="A140" s="36" t="n">
        <v>136</v>
      </c>
      <c r="B140" s="37" t="n">
        <f aca="false">E139</f>
        <v>0</v>
      </c>
      <c r="C140" s="37" t="n">
        <f aca="false">B140*Inputs!$K$8/12</f>
        <v>0</v>
      </c>
      <c r="D140" s="37" t="n">
        <f aca="false">IF(B140&lt;=0,0,MIN(Inputs!$L$8,B140+C140))</f>
        <v>0</v>
      </c>
      <c r="E140" s="37" t="n">
        <f aca="false">MAX(B140+C140-D140,0)</f>
        <v>0</v>
      </c>
      <c r="F140" s="37" t="n">
        <f aca="false">I139</f>
        <v>0</v>
      </c>
      <c r="G140" s="37" t="n">
        <f aca="false">F140*Inputs!$K$9/12</f>
        <v>0</v>
      </c>
      <c r="H140" s="37" t="n">
        <f aca="false">IF(F140&lt;=0,0,MIN(Inputs!$L$9,F140+G140))</f>
        <v>0</v>
      </c>
      <c r="I140" s="37" t="n">
        <f aca="false">MAX(F140+G140-H140,0)</f>
        <v>0</v>
      </c>
      <c r="J140" s="37" t="n">
        <f aca="false">M139</f>
        <v>0</v>
      </c>
      <c r="K140" s="37" t="n">
        <f aca="false">J140*Inputs!$K$10/12</f>
        <v>0</v>
      </c>
      <c r="L140" s="37" t="n">
        <f aca="false">IF(J140&lt;=0,0,MIN(Inputs!$L$10,J140+K140))</f>
        <v>0</v>
      </c>
      <c r="M140" s="37" t="n">
        <f aca="false">MAX(J140+K140-L140,0)</f>
        <v>0</v>
      </c>
      <c r="N140" s="37" t="n">
        <f aca="false">Q139</f>
        <v>0</v>
      </c>
      <c r="O140" s="37" t="n">
        <f aca="false">N140*Inputs!$K$11/12</f>
        <v>0</v>
      </c>
      <c r="P140" s="37" t="n">
        <f aca="false">IF(N140&lt;=0,0,MIN(Inputs!$L$11,N140+O140))</f>
        <v>0</v>
      </c>
      <c r="Q140" s="37" t="n">
        <f aca="false">MAX(N140+O140-P140,0)</f>
        <v>0</v>
      </c>
      <c r="R140" s="37" t="n">
        <f aca="false">U139</f>
        <v>0</v>
      </c>
      <c r="S140" s="37" t="n">
        <f aca="false">R140*Inputs!$K$12/12</f>
        <v>0</v>
      </c>
      <c r="T140" s="37" t="n">
        <f aca="false">IF(R140&lt;=0,0,MIN(Inputs!$L$12,R140+S140))</f>
        <v>0</v>
      </c>
      <c r="U140" s="37" t="n">
        <f aca="false">MAX(R140+S140-T140,0)</f>
        <v>0</v>
      </c>
      <c r="V140" s="37" t="n">
        <f aca="false">Y139</f>
        <v>0</v>
      </c>
      <c r="W140" s="37" t="n">
        <f aca="false">V140*Inputs!$K$13/12</f>
        <v>0</v>
      </c>
      <c r="X140" s="37" t="n">
        <f aca="false">IF(V140&lt;=0,0,MIN(Inputs!$L$13,V140+W140))</f>
        <v>0</v>
      </c>
      <c r="Y140" s="37" t="n">
        <f aca="false">MAX(V140+W140-X140,0)</f>
        <v>0</v>
      </c>
      <c r="Z140" s="37" t="n">
        <f aca="false">E140+I140+M140+Q140+U140+Y140</f>
        <v>0</v>
      </c>
      <c r="AA140" s="37" t="n">
        <f aca="false">C140+G140+K140+O140+S140+W140</f>
        <v>0</v>
      </c>
    </row>
    <row r="141" customFormat="false" ht="15" hidden="false" customHeight="false" outlineLevel="0" collapsed="false">
      <c r="A141" s="36" t="n">
        <v>137</v>
      </c>
      <c r="B141" s="37" t="n">
        <f aca="false">E140</f>
        <v>0</v>
      </c>
      <c r="C141" s="37" t="n">
        <f aca="false">B141*Inputs!$K$8/12</f>
        <v>0</v>
      </c>
      <c r="D141" s="37" t="n">
        <f aca="false">IF(B141&lt;=0,0,MIN(Inputs!$L$8,B141+C141))</f>
        <v>0</v>
      </c>
      <c r="E141" s="37" t="n">
        <f aca="false">MAX(B141+C141-D141,0)</f>
        <v>0</v>
      </c>
      <c r="F141" s="37" t="n">
        <f aca="false">I140</f>
        <v>0</v>
      </c>
      <c r="G141" s="37" t="n">
        <f aca="false">F141*Inputs!$K$9/12</f>
        <v>0</v>
      </c>
      <c r="H141" s="37" t="n">
        <f aca="false">IF(F141&lt;=0,0,MIN(Inputs!$L$9,F141+G141))</f>
        <v>0</v>
      </c>
      <c r="I141" s="37" t="n">
        <f aca="false">MAX(F141+G141-H141,0)</f>
        <v>0</v>
      </c>
      <c r="J141" s="37" t="n">
        <f aca="false">M140</f>
        <v>0</v>
      </c>
      <c r="K141" s="37" t="n">
        <f aca="false">J141*Inputs!$K$10/12</f>
        <v>0</v>
      </c>
      <c r="L141" s="37" t="n">
        <f aca="false">IF(J141&lt;=0,0,MIN(Inputs!$L$10,J141+K141))</f>
        <v>0</v>
      </c>
      <c r="M141" s="37" t="n">
        <f aca="false">MAX(J141+K141-L141,0)</f>
        <v>0</v>
      </c>
      <c r="N141" s="37" t="n">
        <f aca="false">Q140</f>
        <v>0</v>
      </c>
      <c r="O141" s="37" t="n">
        <f aca="false">N141*Inputs!$K$11/12</f>
        <v>0</v>
      </c>
      <c r="P141" s="37" t="n">
        <f aca="false">IF(N141&lt;=0,0,MIN(Inputs!$L$11,N141+O141))</f>
        <v>0</v>
      </c>
      <c r="Q141" s="37" t="n">
        <f aca="false">MAX(N141+O141-P141,0)</f>
        <v>0</v>
      </c>
      <c r="R141" s="37" t="n">
        <f aca="false">U140</f>
        <v>0</v>
      </c>
      <c r="S141" s="37" t="n">
        <f aca="false">R141*Inputs!$K$12/12</f>
        <v>0</v>
      </c>
      <c r="T141" s="37" t="n">
        <f aca="false">IF(R141&lt;=0,0,MIN(Inputs!$L$12,R141+S141))</f>
        <v>0</v>
      </c>
      <c r="U141" s="37" t="n">
        <f aca="false">MAX(R141+S141-T141,0)</f>
        <v>0</v>
      </c>
      <c r="V141" s="37" t="n">
        <f aca="false">Y140</f>
        <v>0</v>
      </c>
      <c r="W141" s="37" t="n">
        <f aca="false">V141*Inputs!$K$13/12</f>
        <v>0</v>
      </c>
      <c r="X141" s="37" t="n">
        <f aca="false">IF(V141&lt;=0,0,MIN(Inputs!$L$13,V141+W141))</f>
        <v>0</v>
      </c>
      <c r="Y141" s="37" t="n">
        <f aca="false">MAX(V141+W141-X141,0)</f>
        <v>0</v>
      </c>
      <c r="Z141" s="37" t="n">
        <f aca="false">E141+I141+M141+Q141+U141+Y141</f>
        <v>0</v>
      </c>
      <c r="AA141" s="37" t="n">
        <f aca="false">C141+G141+K141+O141+S141+W141</f>
        <v>0</v>
      </c>
    </row>
    <row r="142" customFormat="false" ht="15" hidden="false" customHeight="false" outlineLevel="0" collapsed="false">
      <c r="A142" s="36" t="n">
        <v>138</v>
      </c>
      <c r="B142" s="37" t="n">
        <f aca="false">E141</f>
        <v>0</v>
      </c>
      <c r="C142" s="37" t="n">
        <f aca="false">B142*Inputs!$K$8/12</f>
        <v>0</v>
      </c>
      <c r="D142" s="37" t="n">
        <f aca="false">IF(B142&lt;=0,0,MIN(Inputs!$L$8,B142+C142))</f>
        <v>0</v>
      </c>
      <c r="E142" s="37" t="n">
        <f aca="false">MAX(B142+C142-D142,0)</f>
        <v>0</v>
      </c>
      <c r="F142" s="37" t="n">
        <f aca="false">I141</f>
        <v>0</v>
      </c>
      <c r="G142" s="37" t="n">
        <f aca="false">F142*Inputs!$K$9/12</f>
        <v>0</v>
      </c>
      <c r="H142" s="37" t="n">
        <f aca="false">IF(F142&lt;=0,0,MIN(Inputs!$L$9,F142+G142))</f>
        <v>0</v>
      </c>
      <c r="I142" s="37" t="n">
        <f aca="false">MAX(F142+G142-H142,0)</f>
        <v>0</v>
      </c>
      <c r="J142" s="37" t="n">
        <f aca="false">M141</f>
        <v>0</v>
      </c>
      <c r="K142" s="37" t="n">
        <f aca="false">J142*Inputs!$K$10/12</f>
        <v>0</v>
      </c>
      <c r="L142" s="37" t="n">
        <f aca="false">IF(J142&lt;=0,0,MIN(Inputs!$L$10,J142+K142))</f>
        <v>0</v>
      </c>
      <c r="M142" s="37" t="n">
        <f aca="false">MAX(J142+K142-L142,0)</f>
        <v>0</v>
      </c>
      <c r="N142" s="37" t="n">
        <f aca="false">Q141</f>
        <v>0</v>
      </c>
      <c r="O142" s="37" t="n">
        <f aca="false">N142*Inputs!$K$11/12</f>
        <v>0</v>
      </c>
      <c r="P142" s="37" t="n">
        <f aca="false">IF(N142&lt;=0,0,MIN(Inputs!$L$11,N142+O142))</f>
        <v>0</v>
      </c>
      <c r="Q142" s="37" t="n">
        <f aca="false">MAX(N142+O142-P142,0)</f>
        <v>0</v>
      </c>
      <c r="R142" s="37" t="n">
        <f aca="false">U141</f>
        <v>0</v>
      </c>
      <c r="S142" s="37" t="n">
        <f aca="false">R142*Inputs!$K$12/12</f>
        <v>0</v>
      </c>
      <c r="T142" s="37" t="n">
        <f aca="false">IF(R142&lt;=0,0,MIN(Inputs!$L$12,R142+S142))</f>
        <v>0</v>
      </c>
      <c r="U142" s="37" t="n">
        <f aca="false">MAX(R142+S142-T142,0)</f>
        <v>0</v>
      </c>
      <c r="V142" s="37" t="n">
        <f aca="false">Y141</f>
        <v>0</v>
      </c>
      <c r="W142" s="37" t="n">
        <f aca="false">V142*Inputs!$K$13/12</f>
        <v>0</v>
      </c>
      <c r="X142" s="37" t="n">
        <f aca="false">IF(V142&lt;=0,0,MIN(Inputs!$L$13,V142+W142))</f>
        <v>0</v>
      </c>
      <c r="Y142" s="37" t="n">
        <f aca="false">MAX(V142+W142-X142,0)</f>
        <v>0</v>
      </c>
      <c r="Z142" s="37" t="n">
        <f aca="false">E142+I142+M142+Q142+U142+Y142</f>
        <v>0</v>
      </c>
      <c r="AA142" s="37" t="n">
        <f aca="false">C142+G142+K142+O142+S142+W142</f>
        <v>0</v>
      </c>
    </row>
    <row r="143" customFormat="false" ht="15" hidden="false" customHeight="false" outlineLevel="0" collapsed="false">
      <c r="A143" s="36" t="n">
        <v>139</v>
      </c>
      <c r="B143" s="37" t="n">
        <f aca="false">E142</f>
        <v>0</v>
      </c>
      <c r="C143" s="37" t="n">
        <f aca="false">B143*Inputs!$K$8/12</f>
        <v>0</v>
      </c>
      <c r="D143" s="37" t="n">
        <f aca="false">IF(B143&lt;=0,0,MIN(Inputs!$L$8,B143+C143))</f>
        <v>0</v>
      </c>
      <c r="E143" s="37" t="n">
        <f aca="false">MAX(B143+C143-D143,0)</f>
        <v>0</v>
      </c>
      <c r="F143" s="37" t="n">
        <f aca="false">I142</f>
        <v>0</v>
      </c>
      <c r="G143" s="37" t="n">
        <f aca="false">F143*Inputs!$K$9/12</f>
        <v>0</v>
      </c>
      <c r="H143" s="37" t="n">
        <f aca="false">IF(F143&lt;=0,0,MIN(Inputs!$L$9,F143+G143))</f>
        <v>0</v>
      </c>
      <c r="I143" s="37" t="n">
        <f aca="false">MAX(F143+G143-H143,0)</f>
        <v>0</v>
      </c>
      <c r="J143" s="37" t="n">
        <f aca="false">M142</f>
        <v>0</v>
      </c>
      <c r="K143" s="37" t="n">
        <f aca="false">J143*Inputs!$K$10/12</f>
        <v>0</v>
      </c>
      <c r="L143" s="37" t="n">
        <f aca="false">IF(J143&lt;=0,0,MIN(Inputs!$L$10,J143+K143))</f>
        <v>0</v>
      </c>
      <c r="M143" s="37" t="n">
        <f aca="false">MAX(J143+K143-L143,0)</f>
        <v>0</v>
      </c>
      <c r="N143" s="37" t="n">
        <f aca="false">Q142</f>
        <v>0</v>
      </c>
      <c r="O143" s="37" t="n">
        <f aca="false">N143*Inputs!$K$11/12</f>
        <v>0</v>
      </c>
      <c r="P143" s="37" t="n">
        <f aca="false">IF(N143&lt;=0,0,MIN(Inputs!$L$11,N143+O143))</f>
        <v>0</v>
      </c>
      <c r="Q143" s="37" t="n">
        <f aca="false">MAX(N143+O143-P143,0)</f>
        <v>0</v>
      </c>
      <c r="R143" s="37" t="n">
        <f aca="false">U142</f>
        <v>0</v>
      </c>
      <c r="S143" s="37" t="n">
        <f aca="false">R143*Inputs!$K$12/12</f>
        <v>0</v>
      </c>
      <c r="T143" s="37" t="n">
        <f aca="false">IF(R143&lt;=0,0,MIN(Inputs!$L$12,R143+S143))</f>
        <v>0</v>
      </c>
      <c r="U143" s="37" t="n">
        <f aca="false">MAX(R143+S143-T143,0)</f>
        <v>0</v>
      </c>
      <c r="V143" s="37" t="n">
        <f aca="false">Y142</f>
        <v>0</v>
      </c>
      <c r="W143" s="37" t="n">
        <f aca="false">V143*Inputs!$K$13/12</f>
        <v>0</v>
      </c>
      <c r="X143" s="37" t="n">
        <f aca="false">IF(V143&lt;=0,0,MIN(Inputs!$L$13,V143+W143))</f>
        <v>0</v>
      </c>
      <c r="Y143" s="37" t="n">
        <f aca="false">MAX(V143+W143-X143,0)</f>
        <v>0</v>
      </c>
      <c r="Z143" s="37" t="n">
        <f aca="false">E143+I143+M143+Q143+U143+Y143</f>
        <v>0</v>
      </c>
      <c r="AA143" s="37" t="n">
        <f aca="false">C143+G143+K143+O143+S143+W143</f>
        <v>0</v>
      </c>
    </row>
    <row r="144" customFormat="false" ht="15" hidden="false" customHeight="false" outlineLevel="0" collapsed="false">
      <c r="A144" s="36" t="n">
        <v>140</v>
      </c>
      <c r="B144" s="37" t="n">
        <f aca="false">E143</f>
        <v>0</v>
      </c>
      <c r="C144" s="37" t="n">
        <f aca="false">B144*Inputs!$K$8/12</f>
        <v>0</v>
      </c>
      <c r="D144" s="37" t="n">
        <f aca="false">IF(B144&lt;=0,0,MIN(Inputs!$L$8,B144+C144))</f>
        <v>0</v>
      </c>
      <c r="E144" s="37" t="n">
        <f aca="false">MAX(B144+C144-D144,0)</f>
        <v>0</v>
      </c>
      <c r="F144" s="37" t="n">
        <f aca="false">I143</f>
        <v>0</v>
      </c>
      <c r="G144" s="37" t="n">
        <f aca="false">F144*Inputs!$K$9/12</f>
        <v>0</v>
      </c>
      <c r="H144" s="37" t="n">
        <f aca="false">IF(F144&lt;=0,0,MIN(Inputs!$L$9,F144+G144))</f>
        <v>0</v>
      </c>
      <c r="I144" s="37" t="n">
        <f aca="false">MAX(F144+G144-H144,0)</f>
        <v>0</v>
      </c>
      <c r="J144" s="37" t="n">
        <f aca="false">M143</f>
        <v>0</v>
      </c>
      <c r="K144" s="37" t="n">
        <f aca="false">J144*Inputs!$K$10/12</f>
        <v>0</v>
      </c>
      <c r="L144" s="37" t="n">
        <f aca="false">IF(J144&lt;=0,0,MIN(Inputs!$L$10,J144+K144))</f>
        <v>0</v>
      </c>
      <c r="M144" s="37" t="n">
        <f aca="false">MAX(J144+K144-L144,0)</f>
        <v>0</v>
      </c>
      <c r="N144" s="37" t="n">
        <f aca="false">Q143</f>
        <v>0</v>
      </c>
      <c r="O144" s="37" t="n">
        <f aca="false">N144*Inputs!$K$11/12</f>
        <v>0</v>
      </c>
      <c r="P144" s="37" t="n">
        <f aca="false">IF(N144&lt;=0,0,MIN(Inputs!$L$11,N144+O144))</f>
        <v>0</v>
      </c>
      <c r="Q144" s="37" t="n">
        <f aca="false">MAX(N144+O144-P144,0)</f>
        <v>0</v>
      </c>
      <c r="R144" s="37" t="n">
        <f aca="false">U143</f>
        <v>0</v>
      </c>
      <c r="S144" s="37" t="n">
        <f aca="false">R144*Inputs!$K$12/12</f>
        <v>0</v>
      </c>
      <c r="T144" s="37" t="n">
        <f aca="false">IF(R144&lt;=0,0,MIN(Inputs!$L$12,R144+S144))</f>
        <v>0</v>
      </c>
      <c r="U144" s="37" t="n">
        <f aca="false">MAX(R144+S144-T144,0)</f>
        <v>0</v>
      </c>
      <c r="V144" s="37" t="n">
        <f aca="false">Y143</f>
        <v>0</v>
      </c>
      <c r="W144" s="37" t="n">
        <f aca="false">V144*Inputs!$K$13/12</f>
        <v>0</v>
      </c>
      <c r="X144" s="37" t="n">
        <f aca="false">IF(V144&lt;=0,0,MIN(Inputs!$L$13,V144+W144))</f>
        <v>0</v>
      </c>
      <c r="Y144" s="37" t="n">
        <f aca="false">MAX(V144+W144-X144,0)</f>
        <v>0</v>
      </c>
      <c r="Z144" s="37" t="n">
        <f aca="false">E144+I144+M144+Q144+U144+Y144</f>
        <v>0</v>
      </c>
      <c r="AA144" s="37" t="n">
        <f aca="false">C144+G144+K144+O144+S144+W144</f>
        <v>0</v>
      </c>
    </row>
    <row r="145" customFormat="false" ht="15" hidden="false" customHeight="false" outlineLevel="0" collapsed="false">
      <c r="A145" s="36" t="n">
        <v>141</v>
      </c>
      <c r="B145" s="37" t="n">
        <f aca="false">E144</f>
        <v>0</v>
      </c>
      <c r="C145" s="37" t="n">
        <f aca="false">B145*Inputs!$K$8/12</f>
        <v>0</v>
      </c>
      <c r="D145" s="37" t="n">
        <f aca="false">IF(B145&lt;=0,0,MIN(Inputs!$L$8,B145+C145))</f>
        <v>0</v>
      </c>
      <c r="E145" s="37" t="n">
        <f aca="false">MAX(B145+C145-D145,0)</f>
        <v>0</v>
      </c>
      <c r="F145" s="37" t="n">
        <f aca="false">I144</f>
        <v>0</v>
      </c>
      <c r="G145" s="37" t="n">
        <f aca="false">F145*Inputs!$K$9/12</f>
        <v>0</v>
      </c>
      <c r="H145" s="37" t="n">
        <f aca="false">IF(F145&lt;=0,0,MIN(Inputs!$L$9,F145+G145))</f>
        <v>0</v>
      </c>
      <c r="I145" s="37" t="n">
        <f aca="false">MAX(F145+G145-H145,0)</f>
        <v>0</v>
      </c>
      <c r="J145" s="37" t="n">
        <f aca="false">M144</f>
        <v>0</v>
      </c>
      <c r="K145" s="37" t="n">
        <f aca="false">J145*Inputs!$K$10/12</f>
        <v>0</v>
      </c>
      <c r="L145" s="37" t="n">
        <f aca="false">IF(J145&lt;=0,0,MIN(Inputs!$L$10,J145+K145))</f>
        <v>0</v>
      </c>
      <c r="M145" s="37" t="n">
        <f aca="false">MAX(J145+K145-L145,0)</f>
        <v>0</v>
      </c>
      <c r="N145" s="37" t="n">
        <f aca="false">Q144</f>
        <v>0</v>
      </c>
      <c r="O145" s="37" t="n">
        <f aca="false">N145*Inputs!$K$11/12</f>
        <v>0</v>
      </c>
      <c r="P145" s="37" t="n">
        <f aca="false">IF(N145&lt;=0,0,MIN(Inputs!$L$11,N145+O145))</f>
        <v>0</v>
      </c>
      <c r="Q145" s="37" t="n">
        <f aca="false">MAX(N145+O145-P145,0)</f>
        <v>0</v>
      </c>
      <c r="R145" s="37" t="n">
        <f aca="false">U144</f>
        <v>0</v>
      </c>
      <c r="S145" s="37" t="n">
        <f aca="false">R145*Inputs!$K$12/12</f>
        <v>0</v>
      </c>
      <c r="T145" s="37" t="n">
        <f aca="false">IF(R145&lt;=0,0,MIN(Inputs!$L$12,R145+S145))</f>
        <v>0</v>
      </c>
      <c r="U145" s="37" t="n">
        <f aca="false">MAX(R145+S145-T145,0)</f>
        <v>0</v>
      </c>
      <c r="V145" s="37" t="n">
        <f aca="false">Y144</f>
        <v>0</v>
      </c>
      <c r="W145" s="37" t="n">
        <f aca="false">V145*Inputs!$K$13/12</f>
        <v>0</v>
      </c>
      <c r="X145" s="37" t="n">
        <f aca="false">IF(V145&lt;=0,0,MIN(Inputs!$L$13,V145+W145))</f>
        <v>0</v>
      </c>
      <c r="Y145" s="37" t="n">
        <f aca="false">MAX(V145+W145-X145,0)</f>
        <v>0</v>
      </c>
      <c r="Z145" s="37" t="n">
        <f aca="false">E145+I145+M145+Q145+U145+Y145</f>
        <v>0</v>
      </c>
      <c r="AA145" s="37" t="n">
        <f aca="false">C145+G145+K145+O145+S145+W145</f>
        <v>0</v>
      </c>
    </row>
    <row r="146" customFormat="false" ht="15" hidden="false" customHeight="false" outlineLevel="0" collapsed="false">
      <c r="A146" s="36" t="n">
        <v>142</v>
      </c>
      <c r="B146" s="37" t="n">
        <f aca="false">E145</f>
        <v>0</v>
      </c>
      <c r="C146" s="37" t="n">
        <f aca="false">B146*Inputs!$K$8/12</f>
        <v>0</v>
      </c>
      <c r="D146" s="37" t="n">
        <f aca="false">IF(B146&lt;=0,0,MIN(Inputs!$L$8,B146+C146))</f>
        <v>0</v>
      </c>
      <c r="E146" s="37" t="n">
        <f aca="false">MAX(B146+C146-D146,0)</f>
        <v>0</v>
      </c>
      <c r="F146" s="37" t="n">
        <f aca="false">I145</f>
        <v>0</v>
      </c>
      <c r="G146" s="37" t="n">
        <f aca="false">F146*Inputs!$K$9/12</f>
        <v>0</v>
      </c>
      <c r="H146" s="37" t="n">
        <f aca="false">IF(F146&lt;=0,0,MIN(Inputs!$L$9,F146+G146))</f>
        <v>0</v>
      </c>
      <c r="I146" s="37" t="n">
        <f aca="false">MAX(F146+G146-H146,0)</f>
        <v>0</v>
      </c>
      <c r="J146" s="37" t="n">
        <f aca="false">M145</f>
        <v>0</v>
      </c>
      <c r="K146" s="37" t="n">
        <f aca="false">J146*Inputs!$K$10/12</f>
        <v>0</v>
      </c>
      <c r="L146" s="37" t="n">
        <f aca="false">IF(J146&lt;=0,0,MIN(Inputs!$L$10,J146+K146))</f>
        <v>0</v>
      </c>
      <c r="M146" s="37" t="n">
        <f aca="false">MAX(J146+K146-L146,0)</f>
        <v>0</v>
      </c>
      <c r="N146" s="37" t="n">
        <f aca="false">Q145</f>
        <v>0</v>
      </c>
      <c r="O146" s="37" t="n">
        <f aca="false">N146*Inputs!$K$11/12</f>
        <v>0</v>
      </c>
      <c r="P146" s="37" t="n">
        <f aca="false">IF(N146&lt;=0,0,MIN(Inputs!$L$11,N146+O146))</f>
        <v>0</v>
      </c>
      <c r="Q146" s="37" t="n">
        <f aca="false">MAX(N146+O146-P146,0)</f>
        <v>0</v>
      </c>
      <c r="R146" s="37" t="n">
        <f aca="false">U145</f>
        <v>0</v>
      </c>
      <c r="S146" s="37" t="n">
        <f aca="false">R146*Inputs!$K$12/12</f>
        <v>0</v>
      </c>
      <c r="T146" s="37" t="n">
        <f aca="false">IF(R146&lt;=0,0,MIN(Inputs!$L$12,R146+S146))</f>
        <v>0</v>
      </c>
      <c r="U146" s="37" t="n">
        <f aca="false">MAX(R146+S146-T146,0)</f>
        <v>0</v>
      </c>
      <c r="V146" s="37" t="n">
        <f aca="false">Y145</f>
        <v>0</v>
      </c>
      <c r="W146" s="37" t="n">
        <f aca="false">V146*Inputs!$K$13/12</f>
        <v>0</v>
      </c>
      <c r="X146" s="37" t="n">
        <f aca="false">IF(V146&lt;=0,0,MIN(Inputs!$L$13,V146+W146))</f>
        <v>0</v>
      </c>
      <c r="Y146" s="37" t="n">
        <f aca="false">MAX(V146+W146-X146,0)</f>
        <v>0</v>
      </c>
      <c r="Z146" s="37" t="n">
        <f aca="false">E146+I146+M146+Q146+U146+Y146</f>
        <v>0</v>
      </c>
      <c r="AA146" s="37" t="n">
        <f aca="false">C146+G146+K146+O146+S146+W146</f>
        <v>0</v>
      </c>
    </row>
    <row r="147" customFormat="false" ht="15" hidden="false" customHeight="false" outlineLevel="0" collapsed="false">
      <c r="A147" s="36" t="n">
        <v>143</v>
      </c>
      <c r="B147" s="37" t="n">
        <f aca="false">E146</f>
        <v>0</v>
      </c>
      <c r="C147" s="37" t="n">
        <f aca="false">B147*Inputs!$K$8/12</f>
        <v>0</v>
      </c>
      <c r="D147" s="37" t="n">
        <f aca="false">IF(B147&lt;=0,0,MIN(Inputs!$L$8,B147+C147))</f>
        <v>0</v>
      </c>
      <c r="E147" s="37" t="n">
        <f aca="false">MAX(B147+C147-D147,0)</f>
        <v>0</v>
      </c>
      <c r="F147" s="37" t="n">
        <f aca="false">I146</f>
        <v>0</v>
      </c>
      <c r="G147" s="37" t="n">
        <f aca="false">F147*Inputs!$K$9/12</f>
        <v>0</v>
      </c>
      <c r="H147" s="37" t="n">
        <f aca="false">IF(F147&lt;=0,0,MIN(Inputs!$L$9,F147+G147))</f>
        <v>0</v>
      </c>
      <c r="I147" s="37" t="n">
        <f aca="false">MAX(F147+G147-H147,0)</f>
        <v>0</v>
      </c>
      <c r="J147" s="37" t="n">
        <f aca="false">M146</f>
        <v>0</v>
      </c>
      <c r="K147" s="37" t="n">
        <f aca="false">J147*Inputs!$K$10/12</f>
        <v>0</v>
      </c>
      <c r="L147" s="37" t="n">
        <f aca="false">IF(J147&lt;=0,0,MIN(Inputs!$L$10,J147+K147))</f>
        <v>0</v>
      </c>
      <c r="M147" s="37" t="n">
        <f aca="false">MAX(J147+K147-L147,0)</f>
        <v>0</v>
      </c>
      <c r="N147" s="37" t="n">
        <f aca="false">Q146</f>
        <v>0</v>
      </c>
      <c r="O147" s="37" t="n">
        <f aca="false">N147*Inputs!$K$11/12</f>
        <v>0</v>
      </c>
      <c r="P147" s="37" t="n">
        <f aca="false">IF(N147&lt;=0,0,MIN(Inputs!$L$11,N147+O147))</f>
        <v>0</v>
      </c>
      <c r="Q147" s="37" t="n">
        <f aca="false">MAX(N147+O147-P147,0)</f>
        <v>0</v>
      </c>
      <c r="R147" s="37" t="n">
        <f aca="false">U146</f>
        <v>0</v>
      </c>
      <c r="S147" s="37" t="n">
        <f aca="false">R147*Inputs!$K$12/12</f>
        <v>0</v>
      </c>
      <c r="T147" s="37" t="n">
        <f aca="false">IF(R147&lt;=0,0,MIN(Inputs!$L$12,R147+S147))</f>
        <v>0</v>
      </c>
      <c r="U147" s="37" t="n">
        <f aca="false">MAX(R147+S147-T147,0)</f>
        <v>0</v>
      </c>
      <c r="V147" s="37" t="n">
        <f aca="false">Y146</f>
        <v>0</v>
      </c>
      <c r="W147" s="37" t="n">
        <f aca="false">V147*Inputs!$K$13/12</f>
        <v>0</v>
      </c>
      <c r="X147" s="37" t="n">
        <f aca="false">IF(V147&lt;=0,0,MIN(Inputs!$L$13,V147+W147))</f>
        <v>0</v>
      </c>
      <c r="Y147" s="37" t="n">
        <f aca="false">MAX(V147+W147-X147,0)</f>
        <v>0</v>
      </c>
      <c r="Z147" s="37" t="n">
        <f aca="false">E147+I147+M147+Q147+U147+Y147</f>
        <v>0</v>
      </c>
      <c r="AA147" s="37" t="n">
        <f aca="false">C147+G147+K147+O147+S147+W147</f>
        <v>0</v>
      </c>
    </row>
    <row r="148" customFormat="false" ht="15" hidden="false" customHeight="false" outlineLevel="0" collapsed="false">
      <c r="A148" s="36" t="n">
        <v>144</v>
      </c>
      <c r="B148" s="37" t="n">
        <f aca="false">E147</f>
        <v>0</v>
      </c>
      <c r="C148" s="37" t="n">
        <f aca="false">B148*Inputs!$K$8/12</f>
        <v>0</v>
      </c>
      <c r="D148" s="37" t="n">
        <f aca="false">IF(B148&lt;=0,0,MIN(Inputs!$L$8,B148+C148))</f>
        <v>0</v>
      </c>
      <c r="E148" s="37" t="n">
        <f aca="false">MAX(B148+C148-D148,0)</f>
        <v>0</v>
      </c>
      <c r="F148" s="37" t="n">
        <f aca="false">I147</f>
        <v>0</v>
      </c>
      <c r="G148" s="37" t="n">
        <f aca="false">F148*Inputs!$K$9/12</f>
        <v>0</v>
      </c>
      <c r="H148" s="37" t="n">
        <f aca="false">IF(F148&lt;=0,0,MIN(Inputs!$L$9,F148+G148))</f>
        <v>0</v>
      </c>
      <c r="I148" s="37" t="n">
        <f aca="false">MAX(F148+G148-H148,0)</f>
        <v>0</v>
      </c>
      <c r="J148" s="37" t="n">
        <f aca="false">M147</f>
        <v>0</v>
      </c>
      <c r="K148" s="37" t="n">
        <f aca="false">J148*Inputs!$K$10/12</f>
        <v>0</v>
      </c>
      <c r="L148" s="37" t="n">
        <f aca="false">IF(J148&lt;=0,0,MIN(Inputs!$L$10,J148+K148))</f>
        <v>0</v>
      </c>
      <c r="M148" s="37" t="n">
        <f aca="false">MAX(J148+K148-L148,0)</f>
        <v>0</v>
      </c>
      <c r="N148" s="37" t="n">
        <f aca="false">Q147</f>
        <v>0</v>
      </c>
      <c r="O148" s="37" t="n">
        <f aca="false">N148*Inputs!$K$11/12</f>
        <v>0</v>
      </c>
      <c r="P148" s="37" t="n">
        <f aca="false">IF(N148&lt;=0,0,MIN(Inputs!$L$11,N148+O148))</f>
        <v>0</v>
      </c>
      <c r="Q148" s="37" t="n">
        <f aca="false">MAX(N148+O148-P148,0)</f>
        <v>0</v>
      </c>
      <c r="R148" s="37" t="n">
        <f aca="false">U147</f>
        <v>0</v>
      </c>
      <c r="S148" s="37" t="n">
        <f aca="false">R148*Inputs!$K$12/12</f>
        <v>0</v>
      </c>
      <c r="T148" s="37" t="n">
        <f aca="false">IF(R148&lt;=0,0,MIN(Inputs!$L$12,R148+S148))</f>
        <v>0</v>
      </c>
      <c r="U148" s="37" t="n">
        <f aca="false">MAX(R148+S148-T148,0)</f>
        <v>0</v>
      </c>
      <c r="V148" s="37" t="n">
        <f aca="false">Y147</f>
        <v>0</v>
      </c>
      <c r="W148" s="37" t="n">
        <f aca="false">V148*Inputs!$K$13/12</f>
        <v>0</v>
      </c>
      <c r="X148" s="37" t="n">
        <f aca="false">IF(V148&lt;=0,0,MIN(Inputs!$L$13,V148+W148))</f>
        <v>0</v>
      </c>
      <c r="Y148" s="37" t="n">
        <f aca="false">MAX(V148+W148-X148,0)</f>
        <v>0</v>
      </c>
      <c r="Z148" s="37" t="n">
        <f aca="false">E148+I148+M148+Q148+U148+Y148</f>
        <v>0</v>
      </c>
      <c r="AA148" s="37" t="n">
        <f aca="false">C148+G148+K148+O148+S148+W148</f>
        <v>0</v>
      </c>
    </row>
    <row r="149" customFormat="false" ht="15" hidden="false" customHeight="false" outlineLevel="0" collapsed="false">
      <c r="A149" s="36" t="n">
        <v>145</v>
      </c>
      <c r="B149" s="37" t="n">
        <f aca="false">E148</f>
        <v>0</v>
      </c>
      <c r="C149" s="37" t="n">
        <f aca="false">B149*Inputs!$K$8/12</f>
        <v>0</v>
      </c>
      <c r="D149" s="37" t="n">
        <f aca="false">IF(B149&lt;=0,0,MIN(Inputs!$L$8,B149+C149))</f>
        <v>0</v>
      </c>
      <c r="E149" s="37" t="n">
        <f aca="false">MAX(B149+C149-D149,0)</f>
        <v>0</v>
      </c>
      <c r="F149" s="37" t="n">
        <f aca="false">I148</f>
        <v>0</v>
      </c>
      <c r="G149" s="37" t="n">
        <f aca="false">F149*Inputs!$K$9/12</f>
        <v>0</v>
      </c>
      <c r="H149" s="37" t="n">
        <f aca="false">IF(F149&lt;=0,0,MIN(Inputs!$L$9,F149+G149))</f>
        <v>0</v>
      </c>
      <c r="I149" s="37" t="n">
        <f aca="false">MAX(F149+G149-H149,0)</f>
        <v>0</v>
      </c>
      <c r="J149" s="37" t="n">
        <f aca="false">M148</f>
        <v>0</v>
      </c>
      <c r="K149" s="37" t="n">
        <f aca="false">J149*Inputs!$K$10/12</f>
        <v>0</v>
      </c>
      <c r="L149" s="37" t="n">
        <f aca="false">IF(J149&lt;=0,0,MIN(Inputs!$L$10,J149+K149))</f>
        <v>0</v>
      </c>
      <c r="M149" s="37" t="n">
        <f aca="false">MAX(J149+K149-L149,0)</f>
        <v>0</v>
      </c>
      <c r="N149" s="37" t="n">
        <f aca="false">Q148</f>
        <v>0</v>
      </c>
      <c r="O149" s="37" t="n">
        <f aca="false">N149*Inputs!$K$11/12</f>
        <v>0</v>
      </c>
      <c r="P149" s="37" t="n">
        <f aca="false">IF(N149&lt;=0,0,MIN(Inputs!$L$11,N149+O149))</f>
        <v>0</v>
      </c>
      <c r="Q149" s="37" t="n">
        <f aca="false">MAX(N149+O149-P149,0)</f>
        <v>0</v>
      </c>
      <c r="R149" s="37" t="n">
        <f aca="false">U148</f>
        <v>0</v>
      </c>
      <c r="S149" s="37" t="n">
        <f aca="false">R149*Inputs!$K$12/12</f>
        <v>0</v>
      </c>
      <c r="T149" s="37" t="n">
        <f aca="false">IF(R149&lt;=0,0,MIN(Inputs!$L$12,R149+S149))</f>
        <v>0</v>
      </c>
      <c r="U149" s="37" t="n">
        <f aca="false">MAX(R149+S149-T149,0)</f>
        <v>0</v>
      </c>
      <c r="V149" s="37" t="n">
        <f aca="false">Y148</f>
        <v>0</v>
      </c>
      <c r="W149" s="37" t="n">
        <f aca="false">V149*Inputs!$K$13/12</f>
        <v>0</v>
      </c>
      <c r="X149" s="37" t="n">
        <f aca="false">IF(V149&lt;=0,0,MIN(Inputs!$L$13,V149+W149))</f>
        <v>0</v>
      </c>
      <c r="Y149" s="37" t="n">
        <f aca="false">MAX(V149+W149-X149,0)</f>
        <v>0</v>
      </c>
      <c r="Z149" s="37" t="n">
        <f aca="false">E149+I149+M149+Q149+U149+Y149</f>
        <v>0</v>
      </c>
      <c r="AA149" s="37" t="n">
        <f aca="false">C149+G149+K149+O149+S149+W149</f>
        <v>0</v>
      </c>
    </row>
    <row r="150" customFormat="false" ht="15" hidden="false" customHeight="false" outlineLevel="0" collapsed="false">
      <c r="A150" s="36" t="n">
        <v>146</v>
      </c>
      <c r="B150" s="37" t="n">
        <f aca="false">E149</f>
        <v>0</v>
      </c>
      <c r="C150" s="37" t="n">
        <f aca="false">B150*Inputs!$K$8/12</f>
        <v>0</v>
      </c>
      <c r="D150" s="37" t="n">
        <f aca="false">IF(B150&lt;=0,0,MIN(Inputs!$L$8,B150+C150))</f>
        <v>0</v>
      </c>
      <c r="E150" s="37" t="n">
        <f aca="false">MAX(B150+C150-D150,0)</f>
        <v>0</v>
      </c>
      <c r="F150" s="37" t="n">
        <f aca="false">I149</f>
        <v>0</v>
      </c>
      <c r="G150" s="37" t="n">
        <f aca="false">F150*Inputs!$K$9/12</f>
        <v>0</v>
      </c>
      <c r="H150" s="37" t="n">
        <f aca="false">IF(F150&lt;=0,0,MIN(Inputs!$L$9,F150+G150))</f>
        <v>0</v>
      </c>
      <c r="I150" s="37" t="n">
        <f aca="false">MAX(F150+G150-H150,0)</f>
        <v>0</v>
      </c>
      <c r="J150" s="37" t="n">
        <f aca="false">M149</f>
        <v>0</v>
      </c>
      <c r="K150" s="37" t="n">
        <f aca="false">J150*Inputs!$K$10/12</f>
        <v>0</v>
      </c>
      <c r="L150" s="37" t="n">
        <f aca="false">IF(J150&lt;=0,0,MIN(Inputs!$L$10,J150+K150))</f>
        <v>0</v>
      </c>
      <c r="M150" s="37" t="n">
        <f aca="false">MAX(J150+K150-L150,0)</f>
        <v>0</v>
      </c>
      <c r="N150" s="37" t="n">
        <f aca="false">Q149</f>
        <v>0</v>
      </c>
      <c r="O150" s="37" t="n">
        <f aca="false">N150*Inputs!$K$11/12</f>
        <v>0</v>
      </c>
      <c r="P150" s="37" t="n">
        <f aca="false">IF(N150&lt;=0,0,MIN(Inputs!$L$11,N150+O150))</f>
        <v>0</v>
      </c>
      <c r="Q150" s="37" t="n">
        <f aca="false">MAX(N150+O150-P150,0)</f>
        <v>0</v>
      </c>
      <c r="R150" s="37" t="n">
        <f aca="false">U149</f>
        <v>0</v>
      </c>
      <c r="S150" s="37" t="n">
        <f aca="false">R150*Inputs!$K$12/12</f>
        <v>0</v>
      </c>
      <c r="T150" s="37" t="n">
        <f aca="false">IF(R150&lt;=0,0,MIN(Inputs!$L$12,R150+S150))</f>
        <v>0</v>
      </c>
      <c r="U150" s="37" t="n">
        <f aca="false">MAX(R150+S150-T150,0)</f>
        <v>0</v>
      </c>
      <c r="V150" s="37" t="n">
        <f aca="false">Y149</f>
        <v>0</v>
      </c>
      <c r="W150" s="37" t="n">
        <f aca="false">V150*Inputs!$K$13/12</f>
        <v>0</v>
      </c>
      <c r="X150" s="37" t="n">
        <f aca="false">IF(V150&lt;=0,0,MIN(Inputs!$L$13,V150+W150))</f>
        <v>0</v>
      </c>
      <c r="Y150" s="37" t="n">
        <f aca="false">MAX(V150+W150-X150,0)</f>
        <v>0</v>
      </c>
      <c r="Z150" s="37" t="n">
        <f aca="false">E150+I150+M150+Q150+U150+Y150</f>
        <v>0</v>
      </c>
      <c r="AA150" s="37" t="n">
        <f aca="false">C150+G150+K150+O150+S150+W150</f>
        <v>0</v>
      </c>
    </row>
    <row r="151" customFormat="false" ht="15" hidden="false" customHeight="false" outlineLevel="0" collapsed="false">
      <c r="A151" s="36" t="n">
        <v>147</v>
      </c>
      <c r="B151" s="37" t="n">
        <f aca="false">E150</f>
        <v>0</v>
      </c>
      <c r="C151" s="37" t="n">
        <f aca="false">B151*Inputs!$K$8/12</f>
        <v>0</v>
      </c>
      <c r="D151" s="37" t="n">
        <f aca="false">IF(B151&lt;=0,0,MIN(Inputs!$L$8,B151+C151))</f>
        <v>0</v>
      </c>
      <c r="E151" s="37" t="n">
        <f aca="false">MAX(B151+C151-D151,0)</f>
        <v>0</v>
      </c>
      <c r="F151" s="37" t="n">
        <f aca="false">I150</f>
        <v>0</v>
      </c>
      <c r="G151" s="37" t="n">
        <f aca="false">F151*Inputs!$K$9/12</f>
        <v>0</v>
      </c>
      <c r="H151" s="37" t="n">
        <f aca="false">IF(F151&lt;=0,0,MIN(Inputs!$L$9,F151+G151))</f>
        <v>0</v>
      </c>
      <c r="I151" s="37" t="n">
        <f aca="false">MAX(F151+G151-H151,0)</f>
        <v>0</v>
      </c>
      <c r="J151" s="37" t="n">
        <f aca="false">M150</f>
        <v>0</v>
      </c>
      <c r="K151" s="37" t="n">
        <f aca="false">J151*Inputs!$K$10/12</f>
        <v>0</v>
      </c>
      <c r="L151" s="37" t="n">
        <f aca="false">IF(J151&lt;=0,0,MIN(Inputs!$L$10,J151+K151))</f>
        <v>0</v>
      </c>
      <c r="M151" s="37" t="n">
        <f aca="false">MAX(J151+K151-L151,0)</f>
        <v>0</v>
      </c>
      <c r="N151" s="37" t="n">
        <f aca="false">Q150</f>
        <v>0</v>
      </c>
      <c r="O151" s="37" t="n">
        <f aca="false">N151*Inputs!$K$11/12</f>
        <v>0</v>
      </c>
      <c r="P151" s="37" t="n">
        <f aca="false">IF(N151&lt;=0,0,MIN(Inputs!$L$11,N151+O151))</f>
        <v>0</v>
      </c>
      <c r="Q151" s="37" t="n">
        <f aca="false">MAX(N151+O151-P151,0)</f>
        <v>0</v>
      </c>
      <c r="R151" s="37" t="n">
        <f aca="false">U150</f>
        <v>0</v>
      </c>
      <c r="S151" s="37" t="n">
        <f aca="false">R151*Inputs!$K$12/12</f>
        <v>0</v>
      </c>
      <c r="T151" s="37" t="n">
        <f aca="false">IF(R151&lt;=0,0,MIN(Inputs!$L$12,R151+S151))</f>
        <v>0</v>
      </c>
      <c r="U151" s="37" t="n">
        <f aca="false">MAX(R151+S151-T151,0)</f>
        <v>0</v>
      </c>
      <c r="V151" s="37" t="n">
        <f aca="false">Y150</f>
        <v>0</v>
      </c>
      <c r="W151" s="37" t="n">
        <f aca="false">V151*Inputs!$K$13/12</f>
        <v>0</v>
      </c>
      <c r="X151" s="37" t="n">
        <f aca="false">IF(V151&lt;=0,0,MIN(Inputs!$L$13,V151+W151))</f>
        <v>0</v>
      </c>
      <c r="Y151" s="37" t="n">
        <f aca="false">MAX(V151+W151-X151,0)</f>
        <v>0</v>
      </c>
      <c r="Z151" s="37" t="n">
        <f aca="false">E151+I151+M151+Q151+U151+Y151</f>
        <v>0</v>
      </c>
      <c r="AA151" s="37" t="n">
        <f aca="false">C151+G151+K151+O151+S151+W151</f>
        <v>0</v>
      </c>
    </row>
    <row r="152" customFormat="false" ht="15" hidden="false" customHeight="false" outlineLevel="0" collapsed="false">
      <c r="A152" s="36" t="n">
        <v>148</v>
      </c>
      <c r="B152" s="37" t="n">
        <f aca="false">E151</f>
        <v>0</v>
      </c>
      <c r="C152" s="37" t="n">
        <f aca="false">B152*Inputs!$K$8/12</f>
        <v>0</v>
      </c>
      <c r="D152" s="37" t="n">
        <f aca="false">IF(B152&lt;=0,0,MIN(Inputs!$L$8,B152+C152))</f>
        <v>0</v>
      </c>
      <c r="E152" s="37" t="n">
        <f aca="false">MAX(B152+C152-D152,0)</f>
        <v>0</v>
      </c>
      <c r="F152" s="37" t="n">
        <f aca="false">I151</f>
        <v>0</v>
      </c>
      <c r="G152" s="37" t="n">
        <f aca="false">F152*Inputs!$K$9/12</f>
        <v>0</v>
      </c>
      <c r="H152" s="37" t="n">
        <f aca="false">IF(F152&lt;=0,0,MIN(Inputs!$L$9,F152+G152))</f>
        <v>0</v>
      </c>
      <c r="I152" s="37" t="n">
        <f aca="false">MAX(F152+G152-H152,0)</f>
        <v>0</v>
      </c>
      <c r="J152" s="37" t="n">
        <f aca="false">M151</f>
        <v>0</v>
      </c>
      <c r="K152" s="37" t="n">
        <f aca="false">J152*Inputs!$K$10/12</f>
        <v>0</v>
      </c>
      <c r="L152" s="37" t="n">
        <f aca="false">IF(J152&lt;=0,0,MIN(Inputs!$L$10,J152+K152))</f>
        <v>0</v>
      </c>
      <c r="M152" s="37" t="n">
        <f aca="false">MAX(J152+K152-L152,0)</f>
        <v>0</v>
      </c>
      <c r="N152" s="37" t="n">
        <f aca="false">Q151</f>
        <v>0</v>
      </c>
      <c r="O152" s="37" t="n">
        <f aca="false">N152*Inputs!$K$11/12</f>
        <v>0</v>
      </c>
      <c r="P152" s="37" t="n">
        <f aca="false">IF(N152&lt;=0,0,MIN(Inputs!$L$11,N152+O152))</f>
        <v>0</v>
      </c>
      <c r="Q152" s="37" t="n">
        <f aca="false">MAX(N152+O152-P152,0)</f>
        <v>0</v>
      </c>
      <c r="R152" s="37" t="n">
        <f aca="false">U151</f>
        <v>0</v>
      </c>
      <c r="S152" s="37" t="n">
        <f aca="false">R152*Inputs!$K$12/12</f>
        <v>0</v>
      </c>
      <c r="T152" s="37" t="n">
        <f aca="false">IF(R152&lt;=0,0,MIN(Inputs!$L$12,R152+S152))</f>
        <v>0</v>
      </c>
      <c r="U152" s="37" t="n">
        <f aca="false">MAX(R152+S152-T152,0)</f>
        <v>0</v>
      </c>
      <c r="V152" s="37" t="n">
        <f aca="false">Y151</f>
        <v>0</v>
      </c>
      <c r="W152" s="37" t="n">
        <f aca="false">V152*Inputs!$K$13/12</f>
        <v>0</v>
      </c>
      <c r="X152" s="37" t="n">
        <f aca="false">IF(V152&lt;=0,0,MIN(Inputs!$L$13,V152+W152))</f>
        <v>0</v>
      </c>
      <c r="Y152" s="37" t="n">
        <f aca="false">MAX(V152+W152-X152,0)</f>
        <v>0</v>
      </c>
      <c r="Z152" s="37" t="n">
        <f aca="false">E152+I152+M152+Q152+U152+Y152</f>
        <v>0</v>
      </c>
      <c r="AA152" s="37" t="n">
        <f aca="false">C152+G152+K152+O152+S152+W152</f>
        <v>0</v>
      </c>
    </row>
    <row r="153" customFormat="false" ht="15" hidden="false" customHeight="false" outlineLevel="0" collapsed="false">
      <c r="A153" s="36" t="n">
        <v>149</v>
      </c>
      <c r="B153" s="37" t="n">
        <f aca="false">E152</f>
        <v>0</v>
      </c>
      <c r="C153" s="37" t="n">
        <f aca="false">B153*Inputs!$K$8/12</f>
        <v>0</v>
      </c>
      <c r="D153" s="37" t="n">
        <f aca="false">IF(B153&lt;=0,0,MIN(Inputs!$L$8,B153+C153))</f>
        <v>0</v>
      </c>
      <c r="E153" s="37" t="n">
        <f aca="false">MAX(B153+C153-D153,0)</f>
        <v>0</v>
      </c>
      <c r="F153" s="37" t="n">
        <f aca="false">I152</f>
        <v>0</v>
      </c>
      <c r="G153" s="37" t="n">
        <f aca="false">F153*Inputs!$K$9/12</f>
        <v>0</v>
      </c>
      <c r="H153" s="37" t="n">
        <f aca="false">IF(F153&lt;=0,0,MIN(Inputs!$L$9,F153+G153))</f>
        <v>0</v>
      </c>
      <c r="I153" s="37" t="n">
        <f aca="false">MAX(F153+G153-H153,0)</f>
        <v>0</v>
      </c>
      <c r="J153" s="37" t="n">
        <f aca="false">M152</f>
        <v>0</v>
      </c>
      <c r="K153" s="37" t="n">
        <f aca="false">J153*Inputs!$K$10/12</f>
        <v>0</v>
      </c>
      <c r="L153" s="37" t="n">
        <f aca="false">IF(J153&lt;=0,0,MIN(Inputs!$L$10,J153+K153))</f>
        <v>0</v>
      </c>
      <c r="M153" s="37" t="n">
        <f aca="false">MAX(J153+K153-L153,0)</f>
        <v>0</v>
      </c>
      <c r="N153" s="37" t="n">
        <f aca="false">Q152</f>
        <v>0</v>
      </c>
      <c r="O153" s="37" t="n">
        <f aca="false">N153*Inputs!$K$11/12</f>
        <v>0</v>
      </c>
      <c r="P153" s="37" t="n">
        <f aca="false">IF(N153&lt;=0,0,MIN(Inputs!$L$11,N153+O153))</f>
        <v>0</v>
      </c>
      <c r="Q153" s="37" t="n">
        <f aca="false">MAX(N153+O153-P153,0)</f>
        <v>0</v>
      </c>
      <c r="R153" s="37" t="n">
        <f aca="false">U152</f>
        <v>0</v>
      </c>
      <c r="S153" s="37" t="n">
        <f aca="false">R153*Inputs!$K$12/12</f>
        <v>0</v>
      </c>
      <c r="T153" s="37" t="n">
        <f aca="false">IF(R153&lt;=0,0,MIN(Inputs!$L$12,R153+S153))</f>
        <v>0</v>
      </c>
      <c r="U153" s="37" t="n">
        <f aca="false">MAX(R153+S153-T153,0)</f>
        <v>0</v>
      </c>
      <c r="V153" s="37" t="n">
        <f aca="false">Y152</f>
        <v>0</v>
      </c>
      <c r="W153" s="37" t="n">
        <f aca="false">V153*Inputs!$K$13/12</f>
        <v>0</v>
      </c>
      <c r="X153" s="37" t="n">
        <f aca="false">IF(V153&lt;=0,0,MIN(Inputs!$L$13,V153+W153))</f>
        <v>0</v>
      </c>
      <c r="Y153" s="37" t="n">
        <f aca="false">MAX(V153+W153-X153,0)</f>
        <v>0</v>
      </c>
      <c r="Z153" s="37" t="n">
        <f aca="false">E153+I153+M153+Q153+U153+Y153</f>
        <v>0</v>
      </c>
      <c r="AA153" s="37" t="n">
        <f aca="false">C153+G153+K153+O153+S153+W153</f>
        <v>0</v>
      </c>
    </row>
    <row r="154" customFormat="false" ht="15" hidden="false" customHeight="false" outlineLevel="0" collapsed="false">
      <c r="A154" s="36" t="n">
        <v>150</v>
      </c>
      <c r="B154" s="37" t="n">
        <f aca="false">E153</f>
        <v>0</v>
      </c>
      <c r="C154" s="37" t="n">
        <f aca="false">B154*Inputs!$K$8/12</f>
        <v>0</v>
      </c>
      <c r="D154" s="37" t="n">
        <f aca="false">IF(B154&lt;=0,0,MIN(Inputs!$L$8,B154+C154))</f>
        <v>0</v>
      </c>
      <c r="E154" s="37" t="n">
        <f aca="false">MAX(B154+C154-D154,0)</f>
        <v>0</v>
      </c>
      <c r="F154" s="37" t="n">
        <f aca="false">I153</f>
        <v>0</v>
      </c>
      <c r="G154" s="37" t="n">
        <f aca="false">F154*Inputs!$K$9/12</f>
        <v>0</v>
      </c>
      <c r="H154" s="37" t="n">
        <f aca="false">IF(F154&lt;=0,0,MIN(Inputs!$L$9,F154+G154))</f>
        <v>0</v>
      </c>
      <c r="I154" s="37" t="n">
        <f aca="false">MAX(F154+G154-H154,0)</f>
        <v>0</v>
      </c>
      <c r="J154" s="37" t="n">
        <f aca="false">M153</f>
        <v>0</v>
      </c>
      <c r="K154" s="37" t="n">
        <f aca="false">J154*Inputs!$K$10/12</f>
        <v>0</v>
      </c>
      <c r="L154" s="37" t="n">
        <f aca="false">IF(J154&lt;=0,0,MIN(Inputs!$L$10,J154+K154))</f>
        <v>0</v>
      </c>
      <c r="M154" s="37" t="n">
        <f aca="false">MAX(J154+K154-L154,0)</f>
        <v>0</v>
      </c>
      <c r="N154" s="37" t="n">
        <f aca="false">Q153</f>
        <v>0</v>
      </c>
      <c r="O154" s="37" t="n">
        <f aca="false">N154*Inputs!$K$11/12</f>
        <v>0</v>
      </c>
      <c r="P154" s="37" t="n">
        <f aca="false">IF(N154&lt;=0,0,MIN(Inputs!$L$11,N154+O154))</f>
        <v>0</v>
      </c>
      <c r="Q154" s="37" t="n">
        <f aca="false">MAX(N154+O154-P154,0)</f>
        <v>0</v>
      </c>
      <c r="R154" s="37" t="n">
        <f aca="false">U153</f>
        <v>0</v>
      </c>
      <c r="S154" s="37" t="n">
        <f aca="false">R154*Inputs!$K$12/12</f>
        <v>0</v>
      </c>
      <c r="T154" s="37" t="n">
        <f aca="false">IF(R154&lt;=0,0,MIN(Inputs!$L$12,R154+S154))</f>
        <v>0</v>
      </c>
      <c r="U154" s="37" t="n">
        <f aca="false">MAX(R154+S154-T154,0)</f>
        <v>0</v>
      </c>
      <c r="V154" s="37" t="n">
        <f aca="false">Y153</f>
        <v>0</v>
      </c>
      <c r="W154" s="37" t="n">
        <f aca="false">V154*Inputs!$K$13/12</f>
        <v>0</v>
      </c>
      <c r="X154" s="37" t="n">
        <f aca="false">IF(V154&lt;=0,0,MIN(Inputs!$L$13,V154+W154))</f>
        <v>0</v>
      </c>
      <c r="Y154" s="37" t="n">
        <f aca="false">MAX(V154+W154-X154,0)</f>
        <v>0</v>
      </c>
      <c r="Z154" s="37" t="n">
        <f aca="false">E154+I154+M154+Q154+U154+Y154</f>
        <v>0</v>
      </c>
      <c r="AA154" s="37" t="n">
        <f aca="false">C154+G154+K154+O154+S154+W154</f>
        <v>0</v>
      </c>
    </row>
    <row r="155" customFormat="false" ht="15" hidden="false" customHeight="false" outlineLevel="0" collapsed="false">
      <c r="A155" s="36" t="n">
        <v>151</v>
      </c>
      <c r="B155" s="37" t="n">
        <f aca="false">E154</f>
        <v>0</v>
      </c>
      <c r="C155" s="37" t="n">
        <f aca="false">B155*Inputs!$K$8/12</f>
        <v>0</v>
      </c>
      <c r="D155" s="37" t="n">
        <f aca="false">IF(B155&lt;=0,0,MIN(Inputs!$L$8,B155+C155))</f>
        <v>0</v>
      </c>
      <c r="E155" s="37" t="n">
        <f aca="false">MAX(B155+C155-D155,0)</f>
        <v>0</v>
      </c>
      <c r="F155" s="37" t="n">
        <f aca="false">I154</f>
        <v>0</v>
      </c>
      <c r="G155" s="37" t="n">
        <f aca="false">F155*Inputs!$K$9/12</f>
        <v>0</v>
      </c>
      <c r="H155" s="37" t="n">
        <f aca="false">IF(F155&lt;=0,0,MIN(Inputs!$L$9,F155+G155))</f>
        <v>0</v>
      </c>
      <c r="I155" s="37" t="n">
        <f aca="false">MAX(F155+G155-H155,0)</f>
        <v>0</v>
      </c>
      <c r="J155" s="37" t="n">
        <f aca="false">M154</f>
        <v>0</v>
      </c>
      <c r="K155" s="37" t="n">
        <f aca="false">J155*Inputs!$K$10/12</f>
        <v>0</v>
      </c>
      <c r="L155" s="37" t="n">
        <f aca="false">IF(J155&lt;=0,0,MIN(Inputs!$L$10,J155+K155))</f>
        <v>0</v>
      </c>
      <c r="M155" s="37" t="n">
        <f aca="false">MAX(J155+K155-L155,0)</f>
        <v>0</v>
      </c>
      <c r="N155" s="37" t="n">
        <f aca="false">Q154</f>
        <v>0</v>
      </c>
      <c r="O155" s="37" t="n">
        <f aca="false">N155*Inputs!$K$11/12</f>
        <v>0</v>
      </c>
      <c r="P155" s="37" t="n">
        <f aca="false">IF(N155&lt;=0,0,MIN(Inputs!$L$11,N155+O155))</f>
        <v>0</v>
      </c>
      <c r="Q155" s="37" t="n">
        <f aca="false">MAX(N155+O155-P155,0)</f>
        <v>0</v>
      </c>
      <c r="R155" s="37" t="n">
        <f aca="false">U154</f>
        <v>0</v>
      </c>
      <c r="S155" s="37" t="n">
        <f aca="false">R155*Inputs!$K$12/12</f>
        <v>0</v>
      </c>
      <c r="T155" s="37" t="n">
        <f aca="false">IF(R155&lt;=0,0,MIN(Inputs!$L$12,R155+S155))</f>
        <v>0</v>
      </c>
      <c r="U155" s="37" t="n">
        <f aca="false">MAX(R155+S155-T155,0)</f>
        <v>0</v>
      </c>
      <c r="V155" s="37" t="n">
        <f aca="false">Y154</f>
        <v>0</v>
      </c>
      <c r="W155" s="37" t="n">
        <f aca="false">V155*Inputs!$K$13/12</f>
        <v>0</v>
      </c>
      <c r="X155" s="37" t="n">
        <f aca="false">IF(V155&lt;=0,0,MIN(Inputs!$L$13,V155+W155))</f>
        <v>0</v>
      </c>
      <c r="Y155" s="37" t="n">
        <f aca="false">MAX(V155+W155-X155,0)</f>
        <v>0</v>
      </c>
      <c r="Z155" s="37" t="n">
        <f aca="false">E155+I155+M155+Q155+U155+Y155</f>
        <v>0</v>
      </c>
      <c r="AA155" s="37" t="n">
        <f aca="false">C155+G155+K155+O155+S155+W155</f>
        <v>0</v>
      </c>
    </row>
    <row r="156" customFormat="false" ht="15" hidden="false" customHeight="false" outlineLevel="0" collapsed="false">
      <c r="A156" s="36" t="n">
        <v>152</v>
      </c>
      <c r="B156" s="37" t="n">
        <f aca="false">E155</f>
        <v>0</v>
      </c>
      <c r="C156" s="37" t="n">
        <f aca="false">B156*Inputs!$K$8/12</f>
        <v>0</v>
      </c>
      <c r="D156" s="37" t="n">
        <f aca="false">IF(B156&lt;=0,0,MIN(Inputs!$L$8,B156+C156))</f>
        <v>0</v>
      </c>
      <c r="E156" s="37" t="n">
        <f aca="false">MAX(B156+C156-D156,0)</f>
        <v>0</v>
      </c>
      <c r="F156" s="37" t="n">
        <f aca="false">I155</f>
        <v>0</v>
      </c>
      <c r="G156" s="37" t="n">
        <f aca="false">F156*Inputs!$K$9/12</f>
        <v>0</v>
      </c>
      <c r="H156" s="37" t="n">
        <f aca="false">IF(F156&lt;=0,0,MIN(Inputs!$L$9,F156+G156))</f>
        <v>0</v>
      </c>
      <c r="I156" s="37" t="n">
        <f aca="false">MAX(F156+G156-H156,0)</f>
        <v>0</v>
      </c>
      <c r="J156" s="37" t="n">
        <f aca="false">M155</f>
        <v>0</v>
      </c>
      <c r="K156" s="37" t="n">
        <f aca="false">J156*Inputs!$K$10/12</f>
        <v>0</v>
      </c>
      <c r="L156" s="37" t="n">
        <f aca="false">IF(J156&lt;=0,0,MIN(Inputs!$L$10,J156+K156))</f>
        <v>0</v>
      </c>
      <c r="M156" s="37" t="n">
        <f aca="false">MAX(J156+K156-L156,0)</f>
        <v>0</v>
      </c>
      <c r="N156" s="37" t="n">
        <f aca="false">Q155</f>
        <v>0</v>
      </c>
      <c r="O156" s="37" t="n">
        <f aca="false">N156*Inputs!$K$11/12</f>
        <v>0</v>
      </c>
      <c r="P156" s="37" t="n">
        <f aca="false">IF(N156&lt;=0,0,MIN(Inputs!$L$11,N156+O156))</f>
        <v>0</v>
      </c>
      <c r="Q156" s="37" t="n">
        <f aca="false">MAX(N156+O156-P156,0)</f>
        <v>0</v>
      </c>
      <c r="R156" s="37" t="n">
        <f aca="false">U155</f>
        <v>0</v>
      </c>
      <c r="S156" s="37" t="n">
        <f aca="false">R156*Inputs!$K$12/12</f>
        <v>0</v>
      </c>
      <c r="T156" s="37" t="n">
        <f aca="false">IF(R156&lt;=0,0,MIN(Inputs!$L$12,R156+S156))</f>
        <v>0</v>
      </c>
      <c r="U156" s="37" t="n">
        <f aca="false">MAX(R156+S156-T156,0)</f>
        <v>0</v>
      </c>
      <c r="V156" s="37" t="n">
        <f aca="false">Y155</f>
        <v>0</v>
      </c>
      <c r="W156" s="37" t="n">
        <f aca="false">V156*Inputs!$K$13/12</f>
        <v>0</v>
      </c>
      <c r="X156" s="37" t="n">
        <f aca="false">IF(V156&lt;=0,0,MIN(Inputs!$L$13,V156+W156))</f>
        <v>0</v>
      </c>
      <c r="Y156" s="37" t="n">
        <f aca="false">MAX(V156+W156-X156,0)</f>
        <v>0</v>
      </c>
      <c r="Z156" s="37" t="n">
        <f aca="false">E156+I156+M156+Q156+U156+Y156</f>
        <v>0</v>
      </c>
      <c r="AA156" s="37" t="n">
        <f aca="false">C156+G156+K156+O156+S156+W156</f>
        <v>0</v>
      </c>
    </row>
    <row r="157" customFormat="false" ht="15" hidden="false" customHeight="false" outlineLevel="0" collapsed="false">
      <c r="A157" s="36" t="n">
        <v>153</v>
      </c>
      <c r="B157" s="37" t="n">
        <f aca="false">E156</f>
        <v>0</v>
      </c>
      <c r="C157" s="37" t="n">
        <f aca="false">B157*Inputs!$K$8/12</f>
        <v>0</v>
      </c>
      <c r="D157" s="37" t="n">
        <f aca="false">IF(B157&lt;=0,0,MIN(Inputs!$L$8,B157+C157))</f>
        <v>0</v>
      </c>
      <c r="E157" s="37" t="n">
        <f aca="false">MAX(B157+C157-D157,0)</f>
        <v>0</v>
      </c>
      <c r="F157" s="37" t="n">
        <f aca="false">I156</f>
        <v>0</v>
      </c>
      <c r="G157" s="37" t="n">
        <f aca="false">F157*Inputs!$K$9/12</f>
        <v>0</v>
      </c>
      <c r="H157" s="37" t="n">
        <f aca="false">IF(F157&lt;=0,0,MIN(Inputs!$L$9,F157+G157))</f>
        <v>0</v>
      </c>
      <c r="I157" s="37" t="n">
        <f aca="false">MAX(F157+G157-H157,0)</f>
        <v>0</v>
      </c>
      <c r="J157" s="37" t="n">
        <f aca="false">M156</f>
        <v>0</v>
      </c>
      <c r="K157" s="37" t="n">
        <f aca="false">J157*Inputs!$K$10/12</f>
        <v>0</v>
      </c>
      <c r="L157" s="37" t="n">
        <f aca="false">IF(J157&lt;=0,0,MIN(Inputs!$L$10,J157+K157))</f>
        <v>0</v>
      </c>
      <c r="M157" s="37" t="n">
        <f aca="false">MAX(J157+K157-L157,0)</f>
        <v>0</v>
      </c>
      <c r="N157" s="37" t="n">
        <f aca="false">Q156</f>
        <v>0</v>
      </c>
      <c r="O157" s="37" t="n">
        <f aca="false">N157*Inputs!$K$11/12</f>
        <v>0</v>
      </c>
      <c r="P157" s="37" t="n">
        <f aca="false">IF(N157&lt;=0,0,MIN(Inputs!$L$11,N157+O157))</f>
        <v>0</v>
      </c>
      <c r="Q157" s="37" t="n">
        <f aca="false">MAX(N157+O157-P157,0)</f>
        <v>0</v>
      </c>
      <c r="R157" s="37" t="n">
        <f aca="false">U156</f>
        <v>0</v>
      </c>
      <c r="S157" s="37" t="n">
        <f aca="false">R157*Inputs!$K$12/12</f>
        <v>0</v>
      </c>
      <c r="T157" s="37" t="n">
        <f aca="false">IF(R157&lt;=0,0,MIN(Inputs!$L$12,R157+S157))</f>
        <v>0</v>
      </c>
      <c r="U157" s="37" t="n">
        <f aca="false">MAX(R157+S157-T157,0)</f>
        <v>0</v>
      </c>
      <c r="V157" s="37" t="n">
        <f aca="false">Y156</f>
        <v>0</v>
      </c>
      <c r="W157" s="37" t="n">
        <f aca="false">V157*Inputs!$K$13/12</f>
        <v>0</v>
      </c>
      <c r="X157" s="37" t="n">
        <f aca="false">IF(V157&lt;=0,0,MIN(Inputs!$L$13,V157+W157))</f>
        <v>0</v>
      </c>
      <c r="Y157" s="37" t="n">
        <f aca="false">MAX(V157+W157-X157,0)</f>
        <v>0</v>
      </c>
      <c r="Z157" s="37" t="n">
        <f aca="false">E157+I157+M157+Q157+U157+Y157</f>
        <v>0</v>
      </c>
      <c r="AA157" s="37" t="n">
        <f aca="false">C157+G157+K157+O157+S157+W157</f>
        <v>0</v>
      </c>
    </row>
    <row r="158" customFormat="false" ht="15" hidden="false" customHeight="false" outlineLevel="0" collapsed="false">
      <c r="A158" s="36" t="n">
        <v>154</v>
      </c>
      <c r="B158" s="37" t="n">
        <f aca="false">E157</f>
        <v>0</v>
      </c>
      <c r="C158" s="37" t="n">
        <f aca="false">B158*Inputs!$K$8/12</f>
        <v>0</v>
      </c>
      <c r="D158" s="37" t="n">
        <f aca="false">IF(B158&lt;=0,0,MIN(Inputs!$L$8,B158+C158))</f>
        <v>0</v>
      </c>
      <c r="E158" s="37" t="n">
        <f aca="false">MAX(B158+C158-D158,0)</f>
        <v>0</v>
      </c>
      <c r="F158" s="37" t="n">
        <f aca="false">I157</f>
        <v>0</v>
      </c>
      <c r="G158" s="37" t="n">
        <f aca="false">F158*Inputs!$K$9/12</f>
        <v>0</v>
      </c>
      <c r="H158" s="37" t="n">
        <f aca="false">IF(F158&lt;=0,0,MIN(Inputs!$L$9,F158+G158))</f>
        <v>0</v>
      </c>
      <c r="I158" s="37" t="n">
        <f aca="false">MAX(F158+G158-H158,0)</f>
        <v>0</v>
      </c>
      <c r="J158" s="37" t="n">
        <f aca="false">M157</f>
        <v>0</v>
      </c>
      <c r="K158" s="37" t="n">
        <f aca="false">J158*Inputs!$K$10/12</f>
        <v>0</v>
      </c>
      <c r="L158" s="37" t="n">
        <f aca="false">IF(J158&lt;=0,0,MIN(Inputs!$L$10,J158+K158))</f>
        <v>0</v>
      </c>
      <c r="M158" s="37" t="n">
        <f aca="false">MAX(J158+K158-L158,0)</f>
        <v>0</v>
      </c>
      <c r="N158" s="37" t="n">
        <f aca="false">Q157</f>
        <v>0</v>
      </c>
      <c r="O158" s="37" t="n">
        <f aca="false">N158*Inputs!$K$11/12</f>
        <v>0</v>
      </c>
      <c r="P158" s="37" t="n">
        <f aca="false">IF(N158&lt;=0,0,MIN(Inputs!$L$11,N158+O158))</f>
        <v>0</v>
      </c>
      <c r="Q158" s="37" t="n">
        <f aca="false">MAX(N158+O158-P158,0)</f>
        <v>0</v>
      </c>
      <c r="R158" s="37" t="n">
        <f aca="false">U157</f>
        <v>0</v>
      </c>
      <c r="S158" s="37" t="n">
        <f aca="false">R158*Inputs!$K$12/12</f>
        <v>0</v>
      </c>
      <c r="T158" s="37" t="n">
        <f aca="false">IF(R158&lt;=0,0,MIN(Inputs!$L$12,R158+S158))</f>
        <v>0</v>
      </c>
      <c r="U158" s="37" t="n">
        <f aca="false">MAX(R158+S158-T158,0)</f>
        <v>0</v>
      </c>
      <c r="V158" s="37" t="n">
        <f aca="false">Y157</f>
        <v>0</v>
      </c>
      <c r="W158" s="37" t="n">
        <f aca="false">V158*Inputs!$K$13/12</f>
        <v>0</v>
      </c>
      <c r="X158" s="37" t="n">
        <f aca="false">IF(V158&lt;=0,0,MIN(Inputs!$L$13,V158+W158))</f>
        <v>0</v>
      </c>
      <c r="Y158" s="37" t="n">
        <f aca="false">MAX(V158+W158-X158,0)</f>
        <v>0</v>
      </c>
      <c r="Z158" s="37" t="n">
        <f aca="false">E158+I158+M158+Q158+U158+Y158</f>
        <v>0</v>
      </c>
      <c r="AA158" s="37" t="n">
        <f aca="false">C158+G158+K158+O158+S158+W158</f>
        <v>0</v>
      </c>
    </row>
    <row r="159" customFormat="false" ht="15" hidden="false" customHeight="false" outlineLevel="0" collapsed="false">
      <c r="A159" s="36" t="n">
        <v>155</v>
      </c>
      <c r="B159" s="37" t="n">
        <f aca="false">E158</f>
        <v>0</v>
      </c>
      <c r="C159" s="37" t="n">
        <f aca="false">B159*Inputs!$K$8/12</f>
        <v>0</v>
      </c>
      <c r="D159" s="37" t="n">
        <f aca="false">IF(B159&lt;=0,0,MIN(Inputs!$L$8,B159+C159))</f>
        <v>0</v>
      </c>
      <c r="E159" s="37" t="n">
        <f aca="false">MAX(B159+C159-D159,0)</f>
        <v>0</v>
      </c>
      <c r="F159" s="37" t="n">
        <f aca="false">I158</f>
        <v>0</v>
      </c>
      <c r="G159" s="37" t="n">
        <f aca="false">F159*Inputs!$K$9/12</f>
        <v>0</v>
      </c>
      <c r="H159" s="37" t="n">
        <f aca="false">IF(F159&lt;=0,0,MIN(Inputs!$L$9,F159+G159))</f>
        <v>0</v>
      </c>
      <c r="I159" s="37" t="n">
        <f aca="false">MAX(F159+G159-H159,0)</f>
        <v>0</v>
      </c>
      <c r="J159" s="37" t="n">
        <f aca="false">M158</f>
        <v>0</v>
      </c>
      <c r="K159" s="37" t="n">
        <f aca="false">J159*Inputs!$K$10/12</f>
        <v>0</v>
      </c>
      <c r="L159" s="37" t="n">
        <f aca="false">IF(J159&lt;=0,0,MIN(Inputs!$L$10,J159+K159))</f>
        <v>0</v>
      </c>
      <c r="M159" s="37" t="n">
        <f aca="false">MAX(J159+K159-L159,0)</f>
        <v>0</v>
      </c>
      <c r="N159" s="37" t="n">
        <f aca="false">Q158</f>
        <v>0</v>
      </c>
      <c r="O159" s="37" t="n">
        <f aca="false">N159*Inputs!$K$11/12</f>
        <v>0</v>
      </c>
      <c r="P159" s="37" t="n">
        <f aca="false">IF(N159&lt;=0,0,MIN(Inputs!$L$11,N159+O159))</f>
        <v>0</v>
      </c>
      <c r="Q159" s="37" t="n">
        <f aca="false">MAX(N159+O159-P159,0)</f>
        <v>0</v>
      </c>
      <c r="R159" s="37" t="n">
        <f aca="false">U158</f>
        <v>0</v>
      </c>
      <c r="S159" s="37" t="n">
        <f aca="false">R159*Inputs!$K$12/12</f>
        <v>0</v>
      </c>
      <c r="T159" s="37" t="n">
        <f aca="false">IF(R159&lt;=0,0,MIN(Inputs!$L$12,R159+S159))</f>
        <v>0</v>
      </c>
      <c r="U159" s="37" t="n">
        <f aca="false">MAX(R159+S159-T159,0)</f>
        <v>0</v>
      </c>
      <c r="V159" s="37" t="n">
        <f aca="false">Y158</f>
        <v>0</v>
      </c>
      <c r="W159" s="37" t="n">
        <f aca="false">V159*Inputs!$K$13/12</f>
        <v>0</v>
      </c>
      <c r="X159" s="37" t="n">
        <f aca="false">IF(V159&lt;=0,0,MIN(Inputs!$L$13,V159+W159))</f>
        <v>0</v>
      </c>
      <c r="Y159" s="37" t="n">
        <f aca="false">MAX(V159+W159-X159,0)</f>
        <v>0</v>
      </c>
      <c r="Z159" s="37" t="n">
        <f aca="false">E159+I159+M159+Q159+U159+Y159</f>
        <v>0</v>
      </c>
      <c r="AA159" s="37" t="n">
        <f aca="false">C159+G159+K159+O159+S159+W159</f>
        <v>0</v>
      </c>
    </row>
    <row r="160" customFormat="false" ht="15" hidden="false" customHeight="false" outlineLevel="0" collapsed="false">
      <c r="A160" s="36" t="n">
        <v>156</v>
      </c>
      <c r="B160" s="37" t="n">
        <f aca="false">E159</f>
        <v>0</v>
      </c>
      <c r="C160" s="37" t="n">
        <f aca="false">B160*Inputs!$K$8/12</f>
        <v>0</v>
      </c>
      <c r="D160" s="37" t="n">
        <f aca="false">IF(B160&lt;=0,0,MIN(Inputs!$L$8,B160+C160))</f>
        <v>0</v>
      </c>
      <c r="E160" s="37" t="n">
        <f aca="false">MAX(B160+C160-D160,0)</f>
        <v>0</v>
      </c>
      <c r="F160" s="37" t="n">
        <f aca="false">I159</f>
        <v>0</v>
      </c>
      <c r="G160" s="37" t="n">
        <f aca="false">F160*Inputs!$K$9/12</f>
        <v>0</v>
      </c>
      <c r="H160" s="37" t="n">
        <f aca="false">IF(F160&lt;=0,0,MIN(Inputs!$L$9,F160+G160))</f>
        <v>0</v>
      </c>
      <c r="I160" s="37" t="n">
        <f aca="false">MAX(F160+G160-H160,0)</f>
        <v>0</v>
      </c>
      <c r="J160" s="37" t="n">
        <f aca="false">M159</f>
        <v>0</v>
      </c>
      <c r="K160" s="37" t="n">
        <f aca="false">J160*Inputs!$K$10/12</f>
        <v>0</v>
      </c>
      <c r="L160" s="37" t="n">
        <f aca="false">IF(J160&lt;=0,0,MIN(Inputs!$L$10,J160+K160))</f>
        <v>0</v>
      </c>
      <c r="M160" s="37" t="n">
        <f aca="false">MAX(J160+K160-L160,0)</f>
        <v>0</v>
      </c>
      <c r="N160" s="37" t="n">
        <f aca="false">Q159</f>
        <v>0</v>
      </c>
      <c r="O160" s="37" t="n">
        <f aca="false">N160*Inputs!$K$11/12</f>
        <v>0</v>
      </c>
      <c r="P160" s="37" t="n">
        <f aca="false">IF(N160&lt;=0,0,MIN(Inputs!$L$11,N160+O160))</f>
        <v>0</v>
      </c>
      <c r="Q160" s="37" t="n">
        <f aca="false">MAX(N160+O160-P160,0)</f>
        <v>0</v>
      </c>
      <c r="R160" s="37" t="n">
        <f aca="false">U159</f>
        <v>0</v>
      </c>
      <c r="S160" s="37" t="n">
        <f aca="false">R160*Inputs!$K$12/12</f>
        <v>0</v>
      </c>
      <c r="T160" s="37" t="n">
        <f aca="false">IF(R160&lt;=0,0,MIN(Inputs!$L$12,R160+S160))</f>
        <v>0</v>
      </c>
      <c r="U160" s="37" t="n">
        <f aca="false">MAX(R160+S160-T160,0)</f>
        <v>0</v>
      </c>
      <c r="V160" s="37" t="n">
        <f aca="false">Y159</f>
        <v>0</v>
      </c>
      <c r="W160" s="37" t="n">
        <f aca="false">V160*Inputs!$K$13/12</f>
        <v>0</v>
      </c>
      <c r="X160" s="37" t="n">
        <f aca="false">IF(V160&lt;=0,0,MIN(Inputs!$L$13,V160+W160))</f>
        <v>0</v>
      </c>
      <c r="Y160" s="37" t="n">
        <f aca="false">MAX(V160+W160-X160,0)</f>
        <v>0</v>
      </c>
      <c r="Z160" s="37" t="n">
        <f aca="false">E160+I160+M160+Q160+U160+Y160</f>
        <v>0</v>
      </c>
      <c r="AA160" s="37" t="n">
        <f aca="false">C160+G160+K160+O160+S160+W160</f>
        <v>0</v>
      </c>
    </row>
    <row r="161" customFormat="false" ht="15" hidden="false" customHeight="false" outlineLevel="0" collapsed="false">
      <c r="A161" s="36" t="n">
        <v>157</v>
      </c>
      <c r="B161" s="37" t="n">
        <f aca="false">E160</f>
        <v>0</v>
      </c>
      <c r="C161" s="37" t="n">
        <f aca="false">B161*Inputs!$K$8/12</f>
        <v>0</v>
      </c>
      <c r="D161" s="37" t="n">
        <f aca="false">IF(B161&lt;=0,0,MIN(Inputs!$L$8,B161+C161))</f>
        <v>0</v>
      </c>
      <c r="E161" s="37" t="n">
        <f aca="false">MAX(B161+C161-D161,0)</f>
        <v>0</v>
      </c>
      <c r="F161" s="37" t="n">
        <f aca="false">I160</f>
        <v>0</v>
      </c>
      <c r="G161" s="37" t="n">
        <f aca="false">F161*Inputs!$K$9/12</f>
        <v>0</v>
      </c>
      <c r="H161" s="37" t="n">
        <f aca="false">IF(F161&lt;=0,0,MIN(Inputs!$L$9,F161+G161))</f>
        <v>0</v>
      </c>
      <c r="I161" s="37" t="n">
        <f aca="false">MAX(F161+G161-H161,0)</f>
        <v>0</v>
      </c>
      <c r="J161" s="37" t="n">
        <f aca="false">M160</f>
        <v>0</v>
      </c>
      <c r="K161" s="37" t="n">
        <f aca="false">J161*Inputs!$K$10/12</f>
        <v>0</v>
      </c>
      <c r="L161" s="37" t="n">
        <f aca="false">IF(J161&lt;=0,0,MIN(Inputs!$L$10,J161+K161))</f>
        <v>0</v>
      </c>
      <c r="M161" s="37" t="n">
        <f aca="false">MAX(J161+K161-L161,0)</f>
        <v>0</v>
      </c>
      <c r="N161" s="37" t="n">
        <f aca="false">Q160</f>
        <v>0</v>
      </c>
      <c r="O161" s="37" t="n">
        <f aca="false">N161*Inputs!$K$11/12</f>
        <v>0</v>
      </c>
      <c r="P161" s="37" t="n">
        <f aca="false">IF(N161&lt;=0,0,MIN(Inputs!$L$11,N161+O161))</f>
        <v>0</v>
      </c>
      <c r="Q161" s="37" t="n">
        <f aca="false">MAX(N161+O161-P161,0)</f>
        <v>0</v>
      </c>
      <c r="R161" s="37" t="n">
        <f aca="false">U160</f>
        <v>0</v>
      </c>
      <c r="S161" s="37" t="n">
        <f aca="false">R161*Inputs!$K$12/12</f>
        <v>0</v>
      </c>
      <c r="T161" s="37" t="n">
        <f aca="false">IF(R161&lt;=0,0,MIN(Inputs!$L$12,R161+S161))</f>
        <v>0</v>
      </c>
      <c r="U161" s="37" t="n">
        <f aca="false">MAX(R161+S161-T161,0)</f>
        <v>0</v>
      </c>
      <c r="V161" s="37" t="n">
        <f aca="false">Y160</f>
        <v>0</v>
      </c>
      <c r="W161" s="37" t="n">
        <f aca="false">V161*Inputs!$K$13/12</f>
        <v>0</v>
      </c>
      <c r="X161" s="37" t="n">
        <f aca="false">IF(V161&lt;=0,0,MIN(Inputs!$L$13,V161+W161))</f>
        <v>0</v>
      </c>
      <c r="Y161" s="37" t="n">
        <f aca="false">MAX(V161+W161-X161,0)</f>
        <v>0</v>
      </c>
      <c r="Z161" s="37" t="n">
        <f aca="false">E161+I161+M161+Q161+U161+Y161</f>
        <v>0</v>
      </c>
      <c r="AA161" s="37" t="n">
        <f aca="false">C161+G161+K161+O161+S161+W161</f>
        <v>0</v>
      </c>
    </row>
    <row r="162" customFormat="false" ht="15" hidden="false" customHeight="false" outlineLevel="0" collapsed="false">
      <c r="A162" s="36" t="n">
        <v>158</v>
      </c>
      <c r="B162" s="37" t="n">
        <f aca="false">E161</f>
        <v>0</v>
      </c>
      <c r="C162" s="37" t="n">
        <f aca="false">B162*Inputs!$K$8/12</f>
        <v>0</v>
      </c>
      <c r="D162" s="37" t="n">
        <f aca="false">IF(B162&lt;=0,0,MIN(Inputs!$L$8,B162+C162))</f>
        <v>0</v>
      </c>
      <c r="E162" s="37" t="n">
        <f aca="false">MAX(B162+C162-D162,0)</f>
        <v>0</v>
      </c>
      <c r="F162" s="37" t="n">
        <f aca="false">I161</f>
        <v>0</v>
      </c>
      <c r="G162" s="37" t="n">
        <f aca="false">F162*Inputs!$K$9/12</f>
        <v>0</v>
      </c>
      <c r="H162" s="37" t="n">
        <f aca="false">IF(F162&lt;=0,0,MIN(Inputs!$L$9,F162+G162))</f>
        <v>0</v>
      </c>
      <c r="I162" s="37" t="n">
        <f aca="false">MAX(F162+G162-H162,0)</f>
        <v>0</v>
      </c>
      <c r="J162" s="37" t="n">
        <f aca="false">M161</f>
        <v>0</v>
      </c>
      <c r="K162" s="37" t="n">
        <f aca="false">J162*Inputs!$K$10/12</f>
        <v>0</v>
      </c>
      <c r="L162" s="37" t="n">
        <f aca="false">IF(J162&lt;=0,0,MIN(Inputs!$L$10,J162+K162))</f>
        <v>0</v>
      </c>
      <c r="M162" s="37" t="n">
        <f aca="false">MAX(J162+K162-L162,0)</f>
        <v>0</v>
      </c>
      <c r="N162" s="37" t="n">
        <f aca="false">Q161</f>
        <v>0</v>
      </c>
      <c r="O162" s="37" t="n">
        <f aca="false">N162*Inputs!$K$11/12</f>
        <v>0</v>
      </c>
      <c r="P162" s="37" t="n">
        <f aca="false">IF(N162&lt;=0,0,MIN(Inputs!$L$11,N162+O162))</f>
        <v>0</v>
      </c>
      <c r="Q162" s="37" t="n">
        <f aca="false">MAX(N162+O162-P162,0)</f>
        <v>0</v>
      </c>
      <c r="R162" s="37" t="n">
        <f aca="false">U161</f>
        <v>0</v>
      </c>
      <c r="S162" s="37" t="n">
        <f aca="false">R162*Inputs!$K$12/12</f>
        <v>0</v>
      </c>
      <c r="T162" s="37" t="n">
        <f aca="false">IF(R162&lt;=0,0,MIN(Inputs!$L$12,R162+S162))</f>
        <v>0</v>
      </c>
      <c r="U162" s="37" t="n">
        <f aca="false">MAX(R162+S162-T162,0)</f>
        <v>0</v>
      </c>
      <c r="V162" s="37" t="n">
        <f aca="false">Y161</f>
        <v>0</v>
      </c>
      <c r="W162" s="37" t="n">
        <f aca="false">V162*Inputs!$K$13/12</f>
        <v>0</v>
      </c>
      <c r="X162" s="37" t="n">
        <f aca="false">IF(V162&lt;=0,0,MIN(Inputs!$L$13,V162+W162))</f>
        <v>0</v>
      </c>
      <c r="Y162" s="37" t="n">
        <f aca="false">MAX(V162+W162-X162,0)</f>
        <v>0</v>
      </c>
      <c r="Z162" s="37" t="n">
        <f aca="false">E162+I162+M162+Q162+U162+Y162</f>
        <v>0</v>
      </c>
      <c r="AA162" s="37" t="n">
        <f aca="false">C162+G162+K162+O162+S162+W162</f>
        <v>0</v>
      </c>
    </row>
    <row r="163" customFormat="false" ht="15" hidden="false" customHeight="false" outlineLevel="0" collapsed="false">
      <c r="A163" s="36" t="n">
        <v>159</v>
      </c>
      <c r="B163" s="37" t="n">
        <f aca="false">E162</f>
        <v>0</v>
      </c>
      <c r="C163" s="37" t="n">
        <f aca="false">B163*Inputs!$K$8/12</f>
        <v>0</v>
      </c>
      <c r="D163" s="37" t="n">
        <f aca="false">IF(B163&lt;=0,0,MIN(Inputs!$L$8,B163+C163))</f>
        <v>0</v>
      </c>
      <c r="E163" s="37" t="n">
        <f aca="false">MAX(B163+C163-D163,0)</f>
        <v>0</v>
      </c>
      <c r="F163" s="37" t="n">
        <f aca="false">I162</f>
        <v>0</v>
      </c>
      <c r="G163" s="37" t="n">
        <f aca="false">F163*Inputs!$K$9/12</f>
        <v>0</v>
      </c>
      <c r="H163" s="37" t="n">
        <f aca="false">IF(F163&lt;=0,0,MIN(Inputs!$L$9,F163+G163))</f>
        <v>0</v>
      </c>
      <c r="I163" s="37" t="n">
        <f aca="false">MAX(F163+G163-H163,0)</f>
        <v>0</v>
      </c>
      <c r="J163" s="37" t="n">
        <f aca="false">M162</f>
        <v>0</v>
      </c>
      <c r="K163" s="37" t="n">
        <f aca="false">J163*Inputs!$K$10/12</f>
        <v>0</v>
      </c>
      <c r="L163" s="37" t="n">
        <f aca="false">IF(J163&lt;=0,0,MIN(Inputs!$L$10,J163+K163))</f>
        <v>0</v>
      </c>
      <c r="M163" s="37" t="n">
        <f aca="false">MAX(J163+K163-L163,0)</f>
        <v>0</v>
      </c>
      <c r="N163" s="37" t="n">
        <f aca="false">Q162</f>
        <v>0</v>
      </c>
      <c r="O163" s="37" t="n">
        <f aca="false">N163*Inputs!$K$11/12</f>
        <v>0</v>
      </c>
      <c r="P163" s="37" t="n">
        <f aca="false">IF(N163&lt;=0,0,MIN(Inputs!$L$11,N163+O163))</f>
        <v>0</v>
      </c>
      <c r="Q163" s="37" t="n">
        <f aca="false">MAX(N163+O163-P163,0)</f>
        <v>0</v>
      </c>
      <c r="R163" s="37" t="n">
        <f aca="false">U162</f>
        <v>0</v>
      </c>
      <c r="S163" s="37" t="n">
        <f aca="false">R163*Inputs!$K$12/12</f>
        <v>0</v>
      </c>
      <c r="T163" s="37" t="n">
        <f aca="false">IF(R163&lt;=0,0,MIN(Inputs!$L$12,R163+S163))</f>
        <v>0</v>
      </c>
      <c r="U163" s="37" t="n">
        <f aca="false">MAX(R163+S163-T163,0)</f>
        <v>0</v>
      </c>
      <c r="V163" s="37" t="n">
        <f aca="false">Y162</f>
        <v>0</v>
      </c>
      <c r="W163" s="37" t="n">
        <f aca="false">V163*Inputs!$K$13/12</f>
        <v>0</v>
      </c>
      <c r="X163" s="37" t="n">
        <f aca="false">IF(V163&lt;=0,0,MIN(Inputs!$L$13,V163+W163))</f>
        <v>0</v>
      </c>
      <c r="Y163" s="37" t="n">
        <f aca="false">MAX(V163+W163-X163,0)</f>
        <v>0</v>
      </c>
      <c r="Z163" s="37" t="n">
        <f aca="false">E163+I163+M163+Q163+U163+Y163</f>
        <v>0</v>
      </c>
      <c r="AA163" s="37" t="n">
        <f aca="false">C163+G163+K163+O163+S163+W163</f>
        <v>0</v>
      </c>
    </row>
    <row r="164" customFormat="false" ht="15" hidden="false" customHeight="false" outlineLevel="0" collapsed="false">
      <c r="A164" s="36" t="n">
        <v>160</v>
      </c>
      <c r="B164" s="37" t="n">
        <f aca="false">E163</f>
        <v>0</v>
      </c>
      <c r="C164" s="37" t="n">
        <f aca="false">B164*Inputs!$K$8/12</f>
        <v>0</v>
      </c>
      <c r="D164" s="37" t="n">
        <f aca="false">IF(B164&lt;=0,0,MIN(Inputs!$L$8,B164+C164))</f>
        <v>0</v>
      </c>
      <c r="E164" s="37" t="n">
        <f aca="false">MAX(B164+C164-D164,0)</f>
        <v>0</v>
      </c>
      <c r="F164" s="37" t="n">
        <f aca="false">I163</f>
        <v>0</v>
      </c>
      <c r="G164" s="37" t="n">
        <f aca="false">F164*Inputs!$K$9/12</f>
        <v>0</v>
      </c>
      <c r="H164" s="37" t="n">
        <f aca="false">IF(F164&lt;=0,0,MIN(Inputs!$L$9,F164+G164))</f>
        <v>0</v>
      </c>
      <c r="I164" s="37" t="n">
        <f aca="false">MAX(F164+G164-H164,0)</f>
        <v>0</v>
      </c>
      <c r="J164" s="37" t="n">
        <f aca="false">M163</f>
        <v>0</v>
      </c>
      <c r="K164" s="37" t="n">
        <f aca="false">J164*Inputs!$K$10/12</f>
        <v>0</v>
      </c>
      <c r="L164" s="37" t="n">
        <f aca="false">IF(J164&lt;=0,0,MIN(Inputs!$L$10,J164+K164))</f>
        <v>0</v>
      </c>
      <c r="M164" s="37" t="n">
        <f aca="false">MAX(J164+K164-L164,0)</f>
        <v>0</v>
      </c>
      <c r="N164" s="37" t="n">
        <f aca="false">Q163</f>
        <v>0</v>
      </c>
      <c r="O164" s="37" t="n">
        <f aca="false">N164*Inputs!$K$11/12</f>
        <v>0</v>
      </c>
      <c r="P164" s="37" t="n">
        <f aca="false">IF(N164&lt;=0,0,MIN(Inputs!$L$11,N164+O164))</f>
        <v>0</v>
      </c>
      <c r="Q164" s="37" t="n">
        <f aca="false">MAX(N164+O164-P164,0)</f>
        <v>0</v>
      </c>
      <c r="R164" s="37" t="n">
        <f aca="false">U163</f>
        <v>0</v>
      </c>
      <c r="S164" s="37" t="n">
        <f aca="false">R164*Inputs!$K$12/12</f>
        <v>0</v>
      </c>
      <c r="T164" s="37" t="n">
        <f aca="false">IF(R164&lt;=0,0,MIN(Inputs!$L$12,R164+S164))</f>
        <v>0</v>
      </c>
      <c r="U164" s="37" t="n">
        <f aca="false">MAX(R164+S164-T164,0)</f>
        <v>0</v>
      </c>
      <c r="V164" s="37" t="n">
        <f aca="false">Y163</f>
        <v>0</v>
      </c>
      <c r="W164" s="37" t="n">
        <f aca="false">V164*Inputs!$K$13/12</f>
        <v>0</v>
      </c>
      <c r="X164" s="37" t="n">
        <f aca="false">IF(V164&lt;=0,0,MIN(Inputs!$L$13,V164+W164))</f>
        <v>0</v>
      </c>
      <c r="Y164" s="37" t="n">
        <f aca="false">MAX(V164+W164-X164,0)</f>
        <v>0</v>
      </c>
      <c r="Z164" s="37" t="n">
        <f aca="false">E164+I164+M164+Q164+U164+Y164</f>
        <v>0</v>
      </c>
      <c r="AA164" s="37" t="n">
        <f aca="false">C164+G164+K164+O164+S164+W164</f>
        <v>0</v>
      </c>
    </row>
    <row r="165" customFormat="false" ht="15" hidden="false" customHeight="false" outlineLevel="0" collapsed="false">
      <c r="A165" s="36" t="n">
        <v>161</v>
      </c>
      <c r="B165" s="37" t="n">
        <f aca="false">E164</f>
        <v>0</v>
      </c>
      <c r="C165" s="37" t="n">
        <f aca="false">B165*Inputs!$K$8/12</f>
        <v>0</v>
      </c>
      <c r="D165" s="37" t="n">
        <f aca="false">IF(B165&lt;=0,0,MIN(Inputs!$L$8,B165+C165))</f>
        <v>0</v>
      </c>
      <c r="E165" s="37" t="n">
        <f aca="false">MAX(B165+C165-D165,0)</f>
        <v>0</v>
      </c>
      <c r="F165" s="37" t="n">
        <f aca="false">I164</f>
        <v>0</v>
      </c>
      <c r="G165" s="37" t="n">
        <f aca="false">F165*Inputs!$K$9/12</f>
        <v>0</v>
      </c>
      <c r="H165" s="37" t="n">
        <f aca="false">IF(F165&lt;=0,0,MIN(Inputs!$L$9,F165+G165))</f>
        <v>0</v>
      </c>
      <c r="I165" s="37" t="n">
        <f aca="false">MAX(F165+G165-H165,0)</f>
        <v>0</v>
      </c>
      <c r="J165" s="37" t="n">
        <f aca="false">M164</f>
        <v>0</v>
      </c>
      <c r="K165" s="37" t="n">
        <f aca="false">J165*Inputs!$K$10/12</f>
        <v>0</v>
      </c>
      <c r="L165" s="37" t="n">
        <f aca="false">IF(J165&lt;=0,0,MIN(Inputs!$L$10,J165+K165))</f>
        <v>0</v>
      </c>
      <c r="M165" s="37" t="n">
        <f aca="false">MAX(J165+K165-L165,0)</f>
        <v>0</v>
      </c>
      <c r="N165" s="37" t="n">
        <f aca="false">Q164</f>
        <v>0</v>
      </c>
      <c r="O165" s="37" t="n">
        <f aca="false">N165*Inputs!$K$11/12</f>
        <v>0</v>
      </c>
      <c r="P165" s="37" t="n">
        <f aca="false">IF(N165&lt;=0,0,MIN(Inputs!$L$11,N165+O165))</f>
        <v>0</v>
      </c>
      <c r="Q165" s="37" t="n">
        <f aca="false">MAX(N165+O165-P165,0)</f>
        <v>0</v>
      </c>
      <c r="R165" s="37" t="n">
        <f aca="false">U164</f>
        <v>0</v>
      </c>
      <c r="S165" s="37" t="n">
        <f aca="false">R165*Inputs!$K$12/12</f>
        <v>0</v>
      </c>
      <c r="T165" s="37" t="n">
        <f aca="false">IF(R165&lt;=0,0,MIN(Inputs!$L$12,R165+S165))</f>
        <v>0</v>
      </c>
      <c r="U165" s="37" t="n">
        <f aca="false">MAX(R165+S165-T165,0)</f>
        <v>0</v>
      </c>
      <c r="V165" s="37" t="n">
        <f aca="false">Y164</f>
        <v>0</v>
      </c>
      <c r="W165" s="37" t="n">
        <f aca="false">V165*Inputs!$K$13/12</f>
        <v>0</v>
      </c>
      <c r="X165" s="37" t="n">
        <f aca="false">IF(V165&lt;=0,0,MIN(Inputs!$L$13,V165+W165))</f>
        <v>0</v>
      </c>
      <c r="Y165" s="37" t="n">
        <f aca="false">MAX(V165+W165-X165,0)</f>
        <v>0</v>
      </c>
      <c r="Z165" s="37" t="n">
        <f aca="false">E165+I165+M165+Q165+U165+Y165</f>
        <v>0</v>
      </c>
      <c r="AA165" s="37" t="n">
        <f aca="false">C165+G165+K165+O165+S165+W165</f>
        <v>0</v>
      </c>
    </row>
    <row r="166" customFormat="false" ht="15" hidden="false" customHeight="false" outlineLevel="0" collapsed="false">
      <c r="A166" s="36" t="n">
        <v>162</v>
      </c>
      <c r="B166" s="37" t="n">
        <f aca="false">E165</f>
        <v>0</v>
      </c>
      <c r="C166" s="37" t="n">
        <f aca="false">B166*Inputs!$K$8/12</f>
        <v>0</v>
      </c>
      <c r="D166" s="37" t="n">
        <f aca="false">IF(B166&lt;=0,0,MIN(Inputs!$L$8,B166+C166))</f>
        <v>0</v>
      </c>
      <c r="E166" s="37" t="n">
        <f aca="false">MAX(B166+C166-D166,0)</f>
        <v>0</v>
      </c>
      <c r="F166" s="37" t="n">
        <f aca="false">I165</f>
        <v>0</v>
      </c>
      <c r="G166" s="37" t="n">
        <f aca="false">F166*Inputs!$K$9/12</f>
        <v>0</v>
      </c>
      <c r="H166" s="37" t="n">
        <f aca="false">IF(F166&lt;=0,0,MIN(Inputs!$L$9,F166+G166))</f>
        <v>0</v>
      </c>
      <c r="I166" s="37" t="n">
        <f aca="false">MAX(F166+G166-H166,0)</f>
        <v>0</v>
      </c>
      <c r="J166" s="37" t="n">
        <f aca="false">M165</f>
        <v>0</v>
      </c>
      <c r="K166" s="37" t="n">
        <f aca="false">J166*Inputs!$K$10/12</f>
        <v>0</v>
      </c>
      <c r="L166" s="37" t="n">
        <f aca="false">IF(J166&lt;=0,0,MIN(Inputs!$L$10,J166+K166))</f>
        <v>0</v>
      </c>
      <c r="M166" s="37" t="n">
        <f aca="false">MAX(J166+K166-L166,0)</f>
        <v>0</v>
      </c>
      <c r="N166" s="37" t="n">
        <f aca="false">Q165</f>
        <v>0</v>
      </c>
      <c r="O166" s="37" t="n">
        <f aca="false">N166*Inputs!$K$11/12</f>
        <v>0</v>
      </c>
      <c r="P166" s="37" t="n">
        <f aca="false">IF(N166&lt;=0,0,MIN(Inputs!$L$11,N166+O166))</f>
        <v>0</v>
      </c>
      <c r="Q166" s="37" t="n">
        <f aca="false">MAX(N166+O166-P166,0)</f>
        <v>0</v>
      </c>
      <c r="R166" s="37" t="n">
        <f aca="false">U165</f>
        <v>0</v>
      </c>
      <c r="S166" s="37" t="n">
        <f aca="false">R166*Inputs!$K$12/12</f>
        <v>0</v>
      </c>
      <c r="T166" s="37" t="n">
        <f aca="false">IF(R166&lt;=0,0,MIN(Inputs!$L$12,R166+S166))</f>
        <v>0</v>
      </c>
      <c r="U166" s="37" t="n">
        <f aca="false">MAX(R166+S166-T166,0)</f>
        <v>0</v>
      </c>
      <c r="V166" s="37" t="n">
        <f aca="false">Y165</f>
        <v>0</v>
      </c>
      <c r="W166" s="37" t="n">
        <f aca="false">V166*Inputs!$K$13/12</f>
        <v>0</v>
      </c>
      <c r="X166" s="37" t="n">
        <f aca="false">IF(V166&lt;=0,0,MIN(Inputs!$L$13,V166+W166))</f>
        <v>0</v>
      </c>
      <c r="Y166" s="37" t="n">
        <f aca="false">MAX(V166+W166-X166,0)</f>
        <v>0</v>
      </c>
      <c r="Z166" s="37" t="n">
        <f aca="false">E166+I166+M166+Q166+U166+Y166</f>
        <v>0</v>
      </c>
      <c r="AA166" s="37" t="n">
        <f aca="false">C166+G166+K166+O166+S166+W166</f>
        <v>0</v>
      </c>
    </row>
    <row r="167" customFormat="false" ht="15" hidden="false" customHeight="false" outlineLevel="0" collapsed="false">
      <c r="A167" s="36" t="n">
        <v>163</v>
      </c>
      <c r="B167" s="37" t="n">
        <f aca="false">E166</f>
        <v>0</v>
      </c>
      <c r="C167" s="37" t="n">
        <f aca="false">B167*Inputs!$K$8/12</f>
        <v>0</v>
      </c>
      <c r="D167" s="37" t="n">
        <f aca="false">IF(B167&lt;=0,0,MIN(Inputs!$L$8,B167+C167))</f>
        <v>0</v>
      </c>
      <c r="E167" s="37" t="n">
        <f aca="false">MAX(B167+C167-D167,0)</f>
        <v>0</v>
      </c>
      <c r="F167" s="37" t="n">
        <f aca="false">I166</f>
        <v>0</v>
      </c>
      <c r="G167" s="37" t="n">
        <f aca="false">F167*Inputs!$K$9/12</f>
        <v>0</v>
      </c>
      <c r="H167" s="37" t="n">
        <f aca="false">IF(F167&lt;=0,0,MIN(Inputs!$L$9,F167+G167))</f>
        <v>0</v>
      </c>
      <c r="I167" s="37" t="n">
        <f aca="false">MAX(F167+G167-H167,0)</f>
        <v>0</v>
      </c>
      <c r="J167" s="37" t="n">
        <f aca="false">M166</f>
        <v>0</v>
      </c>
      <c r="K167" s="37" t="n">
        <f aca="false">J167*Inputs!$K$10/12</f>
        <v>0</v>
      </c>
      <c r="L167" s="37" t="n">
        <f aca="false">IF(J167&lt;=0,0,MIN(Inputs!$L$10,J167+K167))</f>
        <v>0</v>
      </c>
      <c r="M167" s="37" t="n">
        <f aca="false">MAX(J167+K167-L167,0)</f>
        <v>0</v>
      </c>
      <c r="N167" s="37" t="n">
        <f aca="false">Q166</f>
        <v>0</v>
      </c>
      <c r="O167" s="37" t="n">
        <f aca="false">N167*Inputs!$K$11/12</f>
        <v>0</v>
      </c>
      <c r="P167" s="37" t="n">
        <f aca="false">IF(N167&lt;=0,0,MIN(Inputs!$L$11,N167+O167))</f>
        <v>0</v>
      </c>
      <c r="Q167" s="37" t="n">
        <f aca="false">MAX(N167+O167-P167,0)</f>
        <v>0</v>
      </c>
      <c r="R167" s="37" t="n">
        <f aca="false">U166</f>
        <v>0</v>
      </c>
      <c r="S167" s="37" t="n">
        <f aca="false">R167*Inputs!$K$12/12</f>
        <v>0</v>
      </c>
      <c r="T167" s="37" t="n">
        <f aca="false">IF(R167&lt;=0,0,MIN(Inputs!$L$12,R167+S167))</f>
        <v>0</v>
      </c>
      <c r="U167" s="37" t="n">
        <f aca="false">MAX(R167+S167-T167,0)</f>
        <v>0</v>
      </c>
      <c r="V167" s="37" t="n">
        <f aca="false">Y166</f>
        <v>0</v>
      </c>
      <c r="W167" s="37" t="n">
        <f aca="false">V167*Inputs!$K$13/12</f>
        <v>0</v>
      </c>
      <c r="X167" s="37" t="n">
        <f aca="false">IF(V167&lt;=0,0,MIN(Inputs!$L$13,V167+W167))</f>
        <v>0</v>
      </c>
      <c r="Y167" s="37" t="n">
        <f aca="false">MAX(V167+W167-X167,0)</f>
        <v>0</v>
      </c>
      <c r="Z167" s="37" t="n">
        <f aca="false">E167+I167+M167+Q167+U167+Y167</f>
        <v>0</v>
      </c>
      <c r="AA167" s="37" t="n">
        <f aca="false">C167+G167+K167+O167+S167+W167</f>
        <v>0</v>
      </c>
    </row>
    <row r="168" customFormat="false" ht="15" hidden="false" customHeight="false" outlineLevel="0" collapsed="false">
      <c r="A168" s="36" t="n">
        <v>164</v>
      </c>
      <c r="B168" s="37" t="n">
        <f aca="false">E167</f>
        <v>0</v>
      </c>
      <c r="C168" s="37" t="n">
        <f aca="false">B168*Inputs!$K$8/12</f>
        <v>0</v>
      </c>
      <c r="D168" s="37" t="n">
        <f aca="false">IF(B168&lt;=0,0,MIN(Inputs!$L$8,B168+C168))</f>
        <v>0</v>
      </c>
      <c r="E168" s="37" t="n">
        <f aca="false">MAX(B168+C168-D168,0)</f>
        <v>0</v>
      </c>
      <c r="F168" s="37" t="n">
        <f aca="false">I167</f>
        <v>0</v>
      </c>
      <c r="G168" s="37" t="n">
        <f aca="false">F168*Inputs!$K$9/12</f>
        <v>0</v>
      </c>
      <c r="H168" s="37" t="n">
        <f aca="false">IF(F168&lt;=0,0,MIN(Inputs!$L$9,F168+G168))</f>
        <v>0</v>
      </c>
      <c r="I168" s="37" t="n">
        <f aca="false">MAX(F168+G168-H168,0)</f>
        <v>0</v>
      </c>
      <c r="J168" s="37" t="n">
        <f aca="false">M167</f>
        <v>0</v>
      </c>
      <c r="K168" s="37" t="n">
        <f aca="false">J168*Inputs!$K$10/12</f>
        <v>0</v>
      </c>
      <c r="L168" s="37" t="n">
        <f aca="false">IF(J168&lt;=0,0,MIN(Inputs!$L$10,J168+K168))</f>
        <v>0</v>
      </c>
      <c r="M168" s="37" t="n">
        <f aca="false">MAX(J168+K168-L168,0)</f>
        <v>0</v>
      </c>
      <c r="N168" s="37" t="n">
        <f aca="false">Q167</f>
        <v>0</v>
      </c>
      <c r="O168" s="37" t="n">
        <f aca="false">N168*Inputs!$K$11/12</f>
        <v>0</v>
      </c>
      <c r="P168" s="37" t="n">
        <f aca="false">IF(N168&lt;=0,0,MIN(Inputs!$L$11,N168+O168))</f>
        <v>0</v>
      </c>
      <c r="Q168" s="37" t="n">
        <f aca="false">MAX(N168+O168-P168,0)</f>
        <v>0</v>
      </c>
      <c r="R168" s="37" t="n">
        <f aca="false">U167</f>
        <v>0</v>
      </c>
      <c r="S168" s="37" t="n">
        <f aca="false">R168*Inputs!$K$12/12</f>
        <v>0</v>
      </c>
      <c r="T168" s="37" t="n">
        <f aca="false">IF(R168&lt;=0,0,MIN(Inputs!$L$12,R168+S168))</f>
        <v>0</v>
      </c>
      <c r="U168" s="37" t="n">
        <f aca="false">MAX(R168+S168-T168,0)</f>
        <v>0</v>
      </c>
      <c r="V168" s="37" t="n">
        <f aca="false">Y167</f>
        <v>0</v>
      </c>
      <c r="W168" s="37" t="n">
        <f aca="false">V168*Inputs!$K$13/12</f>
        <v>0</v>
      </c>
      <c r="X168" s="37" t="n">
        <f aca="false">IF(V168&lt;=0,0,MIN(Inputs!$L$13,V168+W168))</f>
        <v>0</v>
      </c>
      <c r="Y168" s="37" t="n">
        <f aca="false">MAX(V168+W168-X168,0)</f>
        <v>0</v>
      </c>
      <c r="Z168" s="37" t="n">
        <f aca="false">E168+I168+M168+Q168+U168+Y168</f>
        <v>0</v>
      </c>
      <c r="AA168" s="37" t="n">
        <f aca="false">C168+G168+K168+O168+S168+W168</f>
        <v>0</v>
      </c>
    </row>
    <row r="169" customFormat="false" ht="15" hidden="false" customHeight="false" outlineLevel="0" collapsed="false">
      <c r="A169" s="36" t="n">
        <v>165</v>
      </c>
      <c r="B169" s="37" t="n">
        <f aca="false">E168</f>
        <v>0</v>
      </c>
      <c r="C169" s="37" t="n">
        <f aca="false">B169*Inputs!$K$8/12</f>
        <v>0</v>
      </c>
      <c r="D169" s="37" t="n">
        <f aca="false">IF(B169&lt;=0,0,MIN(Inputs!$L$8,B169+C169))</f>
        <v>0</v>
      </c>
      <c r="E169" s="37" t="n">
        <f aca="false">MAX(B169+C169-D169,0)</f>
        <v>0</v>
      </c>
      <c r="F169" s="37" t="n">
        <f aca="false">I168</f>
        <v>0</v>
      </c>
      <c r="G169" s="37" t="n">
        <f aca="false">F169*Inputs!$K$9/12</f>
        <v>0</v>
      </c>
      <c r="H169" s="37" t="n">
        <f aca="false">IF(F169&lt;=0,0,MIN(Inputs!$L$9,F169+G169))</f>
        <v>0</v>
      </c>
      <c r="I169" s="37" t="n">
        <f aca="false">MAX(F169+G169-H169,0)</f>
        <v>0</v>
      </c>
      <c r="J169" s="37" t="n">
        <f aca="false">M168</f>
        <v>0</v>
      </c>
      <c r="K169" s="37" t="n">
        <f aca="false">J169*Inputs!$K$10/12</f>
        <v>0</v>
      </c>
      <c r="L169" s="37" t="n">
        <f aca="false">IF(J169&lt;=0,0,MIN(Inputs!$L$10,J169+K169))</f>
        <v>0</v>
      </c>
      <c r="M169" s="37" t="n">
        <f aca="false">MAX(J169+K169-L169,0)</f>
        <v>0</v>
      </c>
      <c r="N169" s="37" t="n">
        <f aca="false">Q168</f>
        <v>0</v>
      </c>
      <c r="O169" s="37" t="n">
        <f aca="false">N169*Inputs!$K$11/12</f>
        <v>0</v>
      </c>
      <c r="P169" s="37" t="n">
        <f aca="false">IF(N169&lt;=0,0,MIN(Inputs!$L$11,N169+O169))</f>
        <v>0</v>
      </c>
      <c r="Q169" s="37" t="n">
        <f aca="false">MAX(N169+O169-P169,0)</f>
        <v>0</v>
      </c>
      <c r="R169" s="37" t="n">
        <f aca="false">U168</f>
        <v>0</v>
      </c>
      <c r="S169" s="37" t="n">
        <f aca="false">R169*Inputs!$K$12/12</f>
        <v>0</v>
      </c>
      <c r="T169" s="37" t="n">
        <f aca="false">IF(R169&lt;=0,0,MIN(Inputs!$L$12,R169+S169))</f>
        <v>0</v>
      </c>
      <c r="U169" s="37" t="n">
        <f aca="false">MAX(R169+S169-T169,0)</f>
        <v>0</v>
      </c>
      <c r="V169" s="37" t="n">
        <f aca="false">Y168</f>
        <v>0</v>
      </c>
      <c r="W169" s="37" t="n">
        <f aca="false">V169*Inputs!$K$13/12</f>
        <v>0</v>
      </c>
      <c r="X169" s="37" t="n">
        <f aca="false">IF(V169&lt;=0,0,MIN(Inputs!$L$13,V169+W169))</f>
        <v>0</v>
      </c>
      <c r="Y169" s="37" t="n">
        <f aca="false">MAX(V169+W169-X169,0)</f>
        <v>0</v>
      </c>
      <c r="Z169" s="37" t="n">
        <f aca="false">E169+I169+M169+Q169+U169+Y169</f>
        <v>0</v>
      </c>
      <c r="AA169" s="37" t="n">
        <f aca="false">C169+G169+K169+O169+S169+W169</f>
        <v>0</v>
      </c>
    </row>
    <row r="170" customFormat="false" ht="15" hidden="false" customHeight="false" outlineLevel="0" collapsed="false">
      <c r="A170" s="36" t="n">
        <v>166</v>
      </c>
      <c r="B170" s="37" t="n">
        <f aca="false">E169</f>
        <v>0</v>
      </c>
      <c r="C170" s="37" t="n">
        <f aca="false">B170*Inputs!$K$8/12</f>
        <v>0</v>
      </c>
      <c r="D170" s="37" t="n">
        <f aca="false">IF(B170&lt;=0,0,MIN(Inputs!$L$8,B170+C170))</f>
        <v>0</v>
      </c>
      <c r="E170" s="37" t="n">
        <f aca="false">MAX(B170+C170-D170,0)</f>
        <v>0</v>
      </c>
      <c r="F170" s="37" t="n">
        <f aca="false">I169</f>
        <v>0</v>
      </c>
      <c r="G170" s="37" t="n">
        <f aca="false">F170*Inputs!$K$9/12</f>
        <v>0</v>
      </c>
      <c r="H170" s="37" t="n">
        <f aca="false">IF(F170&lt;=0,0,MIN(Inputs!$L$9,F170+G170))</f>
        <v>0</v>
      </c>
      <c r="I170" s="37" t="n">
        <f aca="false">MAX(F170+G170-H170,0)</f>
        <v>0</v>
      </c>
      <c r="J170" s="37" t="n">
        <f aca="false">M169</f>
        <v>0</v>
      </c>
      <c r="K170" s="37" t="n">
        <f aca="false">J170*Inputs!$K$10/12</f>
        <v>0</v>
      </c>
      <c r="L170" s="37" t="n">
        <f aca="false">IF(J170&lt;=0,0,MIN(Inputs!$L$10,J170+K170))</f>
        <v>0</v>
      </c>
      <c r="M170" s="37" t="n">
        <f aca="false">MAX(J170+K170-L170,0)</f>
        <v>0</v>
      </c>
      <c r="N170" s="37" t="n">
        <f aca="false">Q169</f>
        <v>0</v>
      </c>
      <c r="O170" s="37" t="n">
        <f aca="false">N170*Inputs!$K$11/12</f>
        <v>0</v>
      </c>
      <c r="P170" s="37" t="n">
        <f aca="false">IF(N170&lt;=0,0,MIN(Inputs!$L$11,N170+O170))</f>
        <v>0</v>
      </c>
      <c r="Q170" s="37" t="n">
        <f aca="false">MAX(N170+O170-P170,0)</f>
        <v>0</v>
      </c>
      <c r="R170" s="37" t="n">
        <f aca="false">U169</f>
        <v>0</v>
      </c>
      <c r="S170" s="37" t="n">
        <f aca="false">R170*Inputs!$K$12/12</f>
        <v>0</v>
      </c>
      <c r="T170" s="37" t="n">
        <f aca="false">IF(R170&lt;=0,0,MIN(Inputs!$L$12,R170+S170))</f>
        <v>0</v>
      </c>
      <c r="U170" s="37" t="n">
        <f aca="false">MAX(R170+S170-T170,0)</f>
        <v>0</v>
      </c>
      <c r="V170" s="37" t="n">
        <f aca="false">Y169</f>
        <v>0</v>
      </c>
      <c r="W170" s="37" t="n">
        <f aca="false">V170*Inputs!$K$13/12</f>
        <v>0</v>
      </c>
      <c r="X170" s="37" t="n">
        <f aca="false">IF(V170&lt;=0,0,MIN(Inputs!$L$13,V170+W170))</f>
        <v>0</v>
      </c>
      <c r="Y170" s="37" t="n">
        <f aca="false">MAX(V170+W170-X170,0)</f>
        <v>0</v>
      </c>
      <c r="Z170" s="37" t="n">
        <f aca="false">E170+I170+M170+Q170+U170+Y170</f>
        <v>0</v>
      </c>
      <c r="AA170" s="37" t="n">
        <f aca="false">C170+G170+K170+O170+S170+W170</f>
        <v>0</v>
      </c>
    </row>
    <row r="171" customFormat="false" ht="15" hidden="false" customHeight="false" outlineLevel="0" collapsed="false">
      <c r="A171" s="36" t="n">
        <v>167</v>
      </c>
      <c r="B171" s="37" t="n">
        <f aca="false">E170</f>
        <v>0</v>
      </c>
      <c r="C171" s="37" t="n">
        <f aca="false">B171*Inputs!$K$8/12</f>
        <v>0</v>
      </c>
      <c r="D171" s="37" t="n">
        <f aca="false">IF(B171&lt;=0,0,MIN(Inputs!$L$8,B171+C171))</f>
        <v>0</v>
      </c>
      <c r="E171" s="37" t="n">
        <f aca="false">MAX(B171+C171-D171,0)</f>
        <v>0</v>
      </c>
      <c r="F171" s="37" t="n">
        <f aca="false">I170</f>
        <v>0</v>
      </c>
      <c r="G171" s="37" t="n">
        <f aca="false">F171*Inputs!$K$9/12</f>
        <v>0</v>
      </c>
      <c r="H171" s="37" t="n">
        <f aca="false">IF(F171&lt;=0,0,MIN(Inputs!$L$9,F171+G171))</f>
        <v>0</v>
      </c>
      <c r="I171" s="37" t="n">
        <f aca="false">MAX(F171+G171-H171,0)</f>
        <v>0</v>
      </c>
      <c r="J171" s="37" t="n">
        <f aca="false">M170</f>
        <v>0</v>
      </c>
      <c r="K171" s="37" t="n">
        <f aca="false">J171*Inputs!$K$10/12</f>
        <v>0</v>
      </c>
      <c r="L171" s="37" t="n">
        <f aca="false">IF(J171&lt;=0,0,MIN(Inputs!$L$10,J171+K171))</f>
        <v>0</v>
      </c>
      <c r="M171" s="37" t="n">
        <f aca="false">MAX(J171+K171-L171,0)</f>
        <v>0</v>
      </c>
      <c r="N171" s="37" t="n">
        <f aca="false">Q170</f>
        <v>0</v>
      </c>
      <c r="O171" s="37" t="n">
        <f aca="false">N171*Inputs!$K$11/12</f>
        <v>0</v>
      </c>
      <c r="P171" s="37" t="n">
        <f aca="false">IF(N171&lt;=0,0,MIN(Inputs!$L$11,N171+O171))</f>
        <v>0</v>
      </c>
      <c r="Q171" s="37" t="n">
        <f aca="false">MAX(N171+O171-P171,0)</f>
        <v>0</v>
      </c>
      <c r="R171" s="37" t="n">
        <f aca="false">U170</f>
        <v>0</v>
      </c>
      <c r="S171" s="37" t="n">
        <f aca="false">R171*Inputs!$K$12/12</f>
        <v>0</v>
      </c>
      <c r="T171" s="37" t="n">
        <f aca="false">IF(R171&lt;=0,0,MIN(Inputs!$L$12,R171+S171))</f>
        <v>0</v>
      </c>
      <c r="U171" s="37" t="n">
        <f aca="false">MAX(R171+S171-T171,0)</f>
        <v>0</v>
      </c>
      <c r="V171" s="37" t="n">
        <f aca="false">Y170</f>
        <v>0</v>
      </c>
      <c r="W171" s="37" t="n">
        <f aca="false">V171*Inputs!$K$13/12</f>
        <v>0</v>
      </c>
      <c r="X171" s="37" t="n">
        <f aca="false">IF(V171&lt;=0,0,MIN(Inputs!$L$13,V171+W171))</f>
        <v>0</v>
      </c>
      <c r="Y171" s="37" t="n">
        <f aca="false">MAX(V171+W171-X171,0)</f>
        <v>0</v>
      </c>
      <c r="Z171" s="37" t="n">
        <f aca="false">E171+I171+M171+Q171+U171+Y171</f>
        <v>0</v>
      </c>
      <c r="AA171" s="37" t="n">
        <f aca="false">C171+G171+K171+O171+S171+W171</f>
        <v>0</v>
      </c>
    </row>
    <row r="172" customFormat="false" ht="15" hidden="false" customHeight="false" outlineLevel="0" collapsed="false">
      <c r="A172" s="36" t="n">
        <v>168</v>
      </c>
      <c r="B172" s="37" t="n">
        <f aca="false">E171</f>
        <v>0</v>
      </c>
      <c r="C172" s="37" t="n">
        <f aca="false">B172*Inputs!$K$8/12</f>
        <v>0</v>
      </c>
      <c r="D172" s="37" t="n">
        <f aca="false">IF(B172&lt;=0,0,MIN(Inputs!$L$8,B172+C172))</f>
        <v>0</v>
      </c>
      <c r="E172" s="37" t="n">
        <f aca="false">MAX(B172+C172-D172,0)</f>
        <v>0</v>
      </c>
      <c r="F172" s="37" t="n">
        <f aca="false">I171</f>
        <v>0</v>
      </c>
      <c r="G172" s="37" t="n">
        <f aca="false">F172*Inputs!$K$9/12</f>
        <v>0</v>
      </c>
      <c r="H172" s="37" t="n">
        <f aca="false">IF(F172&lt;=0,0,MIN(Inputs!$L$9,F172+G172))</f>
        <v>0</v>
      </c>
      <c r="I172" s="37" t="n">
        <f aca="false">MAX(F172+G172-H172,0)</f>
        <v>0</v>
      </c>
      <c r="J172" s="37" t="n">
        <f aca="false">M171</f>
        <v>0</v>
      </c>
      <c r="K172" s="37" t="n">
        <f aca="false">J172*Inputs!$K$10/12</f>
        <v>0</v>
      </c>
      <c r="L172" s="37" t="n">
        <f aca="false">IF(J172&lt;=0,0,MIN(Inputs!$L$10,J172+K172))</f>
        <v>0</v>
      </c>
      <c r="M172" s="37" t="n">
        <f aca="false">MAX(J172+K172-L172,0)</f>
        <v>0</v>
      </c>
      <c r="N172" s="37" t="n">
        <f aca="false">Q171</f>
        <v>0</v>
      </c>
      <c r="O172" s="37" t="n">
        <f aca="false">N172*Inputs!$K$11/12</f>
        <v>0</v>
      </c>
      <c r="P172" s="37" t="n">
        <f aca="false">IF(N172&lt;=0,0,MIN(Inputs!$L$11,N172+O172))</f>
        <v>0</v>
      </c>
      <c r="Q172" s="37" t="n">
        <f aca="false">MAX(N172+O172-P172,0)</f>
        <v>0</v>
      </c>
      <c r="R172" s="37" t="n">
        <f aca="false">U171</f>
        <v>0</v>
      </c>
      <c r="S172" s="37" t="n">
        <f aca="false">R172*Inputs!$K$12/12</f>
        <v>0</v>
      </c>
      <c r="T172" s="37" t="n">
        <f aca="false">IF(R172&lt;=0,0,MIN(Inputs!$L$12,R172+S172))</f>
        <v>0</v>
      </c>
      <c r="U172" s="37" t="n">
        <f aca="false">MAX(R172+S172-T172,0)</f>
        <v>0</v>
      </c>
      <c r="V172" s="37" t="n">
        <f aca="false">Y171</f>
        <v>0</v>
      </c>
      <c r="W172" s="37" t="n">
        <f aca="false">V172*Inputs!$K$13/12</f>
        <v>0</v>
      </c>
      <c r="X172" s="37" t="n">
        <f aca="false">IF(V172&lt;=0,0,MIN(Inputs!$L$13,V172+W172))</f>
        <v>0</v>
      </c>
      <c r="Y172" s="37" t="n">
        <f aca="false">MAX(V172+W172-X172,0)</f>
        <v>0</v>
      </c>
      <c r="Z172" s="37" t="n">
        <f aca="false">E172+I172+M172+Q172+U172+Y172</f>
        <v>0</v>
      </c>
      <c r="AA172" s="37" t="n">
        <f aca="false">C172+G172+K172+O172+S172+W172</f>
        <v>0</v>
      </c>
    </row>
    <row r="173" customFormat="false" ht="15" hidden="false" customHeight="false" outlineLevel="0" collapsed="false">
      <c r="A173" s="36" t="n">
        <v>169</v>
      </c>
      <c r="B173" s="37" t="n">
        <f aca="false">E172</f>
        <v>0</v>
      </c>
      <c r="C173" s="37" t="n">
        <f aca="false">B173*Inputs!$K$8/12</f>
        <v>0</v>
      </c>
      <c r="D173" s="37" t="n">
        <f aca="false">IF(B173&lt;=0,0,MIN(Inputs!$L$8,B173+C173))</f>
        <v>0</v>
      </c>
      <c r="E173" s="37" t="n">
        <f aca="false">MAX(B173+C173-D173,0)</f>
        <v>0</v>
      </c>
      <c r="F173" s="37" t="n">
        <f aca="false">I172</f>
        <v>0</v>
      </c>
      <c r="G173" s="37" t="n">
        <f aca="false">F173*Inputs!$K$9/12</f>
        <v>0</v>
      </c>
      <c r="H173" s="37" t="n">
        <f aca="false">IF(F173&lt;=0,0,MIN(Inputs!$L$9,F173+G173))</f>
        <v>0</v>
      </c>
      <c r="I173" s="37" t="n">
        <f aca="false">MAX(F173+G173-H173,0)</f>
        <v>0</v>
      </c>
      <c r="J173" s="37" t="n">
        <f aca="false">M172</f>
        <v>0</v>
      </c>
      <c r="K173" s="37" t="n">
        <f aca="false">J173*Inputs!$K$10/12</f>
        <v>0</v>
      </c>
      <c r="L173" s="37" t="n">
        <f aca="false">IF(J173&lt;=0,0,MIN(Inputs!$L$10,J173+K173))</f>
        <v>0</v>
      </c>
      <c r="M173" s="37" t="n">
        <f aca="false">MAX(J173+K173-L173,0)</f>
        <v>0</v>
      </c>
      <c r="N173" s="37" t="n">
        <f aca="false">Q172</f>
        <v>0</v>
      </c>
      <c r="O173" s="37" t="n">
        <f aca="false">N173*Inputs!$K$11/12</f>
        <v>0</v>
      </c>
      <c r="P173" s="37" t="n">
        <f aca="false">IF(N173&lt;=0,0,MIN(Inputs!$L$11,N173+O173))</f>
        <v>0</v>
      </c>
      <c r="Q173" s="37" t="n">
        <f aca="false">MAX(N173+O173-P173,0)</f>
        <v>0</v>
      </c>
      <c r="R173" s="37" t="n">
        <f aca="false">U172</f>
        <v>0</v>
      </c>
      <c r="S173" s="37" t="n">
        <f aca="false">R173*Inputs!$K$12/12</f>
        <v>0</v>
      </c>
      <c r="T173" s="37" t="n">
        <f aca="false">IF(R173&lt;=0,0,MIN(Inputs!$L$12,R173+S173))</f>
        <v>0</v>
      </c>
      <c r="U173" s="37" t="n">
        <f aca="false">MAX(R173+S173-T173,0)</f>
        <v>0</v>
      </c>
      <c r="V173" s="37" t="n">
        <f aca="false">Y172</f>
        <v>0</v>
      </c>
      <c r="W173" s="37" t="n">
        <f aca="false">V173*Inputs!$K$13/12</f>
        <v>0</v>
      </c>
      <c r="X173" s="37" t="n">
        <f aca="false">IF(V173&lt;=0,0,MIN(Inputs!$L$13,V173+W173))</f>
        <v>0</v>
      </c>
      <c r="Y173" s="37" t="n">
        <f aca="false">MAX(V173+W173-X173,0)</f>
        <v>0</v>
      </c>
      <c r="Z173" s="37" t="n">
        <f aca="false">E173+I173+M173+Q173+U173+Y173</f>
        <v>0</v>
      </c>
      <c r="AA173" s="37" t="n">
        <f aca="false">C173+G173+K173+O173+S173+W173</f>
        <v>0</v>
      </c>
    </row>
    <row r="174" customFormat="false" ht="15" hidden="false" customHeight="false" outlineLevel="0" collapsed="false">
      <c r="A174" s="36" t="n">
        <v>170</v>
      </c>
      <c r="B174" s="37" t="n">
        <f aca="false">E173</f>
        <v>0</v>
      </c>
      <c r="C174" s="37" t="n">
        <f aca="false">B174*Inputs!$K$8/12</f>
        <v>0</v>
      </c>
      <c r="D174" s="37" t="n">
        <f aca="false">IF(B174&lt;=0,0,MIN(Inputs!$L$8,B174+C174))</f>
        <v>0</v>
      </c>
      <c r="E174" s="37" t="n">
        <f aca="false">MAX(B174+C174-D174,0)</f>
        <v>0</v>
      </c>
      <c r="F174" s="37" t="n">
        <f aca="false">I173</f>
        <v>0</v>
      </c>
      <c r="G174" s="37" t="n">
        <f aca="false">F174*Inputs!$K$9/12</f>
        <v>0</v>
      </c>
      <c r="H174" s="37" t="n">
        <f aca="false">IF(F174&lt;=0,0,MIN(Inputs!$L$9,F174+G174))</f>
        <v>0</v>
      </c>
      <c r="I174" s="37" t="n">
        <f aca="false">MAX(F174+G174-H174,0)</f>
        <v>0</v>
      </c>
      <c r="J174" s="37" t="n">
        <f aca="false">M173</f>
        <v>0</v>
      </c>
      <c r="K174" s="37" t="n">
        <f aca="false">J174*Inputs!$K$10/12</f>
        <v>0</v>
      </c>
      <c r="L174" s="37" t="n">
        <f aca="false">IF(J174&lt;=0,0,MIN(Inputs!$L$10,J174+K174))</f>
        <v>0</v>
      </c>
      <c r="M174" s="37" t="n">
        <f aca="false">MAX(J174+K174-L174,0)</f>
        <v>0</v>
      </c>
      <c r="N174" s="37" t="n">
        <f aca="false">Q173</f>
        <v>0</v>
      </c>
      <c r="O174" s="37" t="n">
        <f aca="false">N174*Inputs!$K$11/12</f>
        <v>0</v>
      </c>
      <c r="P174" s="37" t="n">
        <f aca="false">IF(N174&lt;=0,0,MIN(Inputs!$L$11,N174+O174))</f>
        <v>0</v>
      </c>
      <c r="Q174" s="37" t="n">
        <f aca="false">MAX(N174+O174-P174,0)</f>
        <v>0</v>
      </c>
      <c r="R174" s="37" t="n">
        <f aca="false">U173</f>
        <v>0</v>
      </c>
      <c r="S174" s="37" t="n">
        <f aca="false">R174*Inputs!$K$12/12</f>
        <v>0</v>
      </c>
      <c r="T174" s="37" t="n">
        <f aca="false">IF(R174&lt;=0,0,MIN(Inputs!$L$12,R174+S174))</f>
        <v>0</v>
      </c>
      <c r="U174" s="37" t="n">
        <f aca="false">MAX(R174+S174-T174,0)</f>
        <v>0</v>
      </c>
      <c r="V174" s="37" t="n">
        <f aca="false">Y173</f>
        <v>0</v>
      </c>
      <c r="W174" s="37" t="n">
        <f aca="false">V174*Inputs!$K$13/12</f>
        <v>0</v>
      </c>
      <c r="X174" s="37" t="n">
        <f aca="false">IF(V174&lt;=0,0,MIN(Inputs!$L$13,V174+W174))</f>
        <v>0</v>
      </c>
      <c r="Y174" s="37" t="n">
        <f aca="false">MAX(V174+W174-X174,0)</f>
        <v>0</v>
      </c>
      <c r="Z174" s="37" t="n">
        <f aca="false">E174+I174+M174+Q174+U174+Y174</f>
        <v>0</v>
      </c>
      <c r="AA174" s="37" t="n">
        <f aca="false">C174+G174+K174+O174+S174+W174</f>
        <v>0</v>
      </c>
    </row>
    <row r="175" customFormat="false" ht="15" hidden="false" customHeight="false" outlineLevel="0" collapsed="false">
      <c r="A175" s="36" t="n">
        <v>171</v>
      </c>
      <c r="B175" s="37" t="n">
        <f aca="false">E174</f>
        <v>0</v>
      </c>
      <c r="C175" s="37" t="n">
        <f aca="false">B175*Inputs!$K$8/12</f>
        <v>0</v>
      </c>
      <c r="D175" s="37" t="n">
        <f aca="false">IF(B175&lt;=0,0,MIN(Inputs!$L$8,B175+C175))</f>
        <v>0</v>
      </c>
      <c r="E175" s="37" t="n">
        <f aca="false">MAX(B175+C175-D175,0)</f>
        <v>0</v>
      </c>
      <c r="F175" s="37" t="n">
        <f aca="false">I174</f>
        <v>0</v>
      </c>
      <c r="G175" s="37" t="n">
        <f aca="false">F175*Inputs!$K$9/12</f>
        <v>0</v>
      </c>
      <c r="H175" s="37" t="n">
        <f aca="false">IF(F175&lt;=0,0,MIN(Inputs!$L$9,F175+G175))</f>
        <v>0</v>
      </c>
      <c r="I175" s="37" t="n">
        <f aca="false">MAX(F175+G175-H175,0)</f>
        <v>0</v>
      </c>
      <c r="J175" s="37" t="n">
        <f aca="false">M174</f>
        <v>0</v>
      </c>
      <c r="K175" s="37" t="n">
        <f aca="false">J175*Inputs!$K$10/12</f>
        <v>0</v>
      </c>
      <c r="L175" s="37" t="n">
        <f aca="false">IF(J175&lt;=0,0,MIN(Inputs!$L$10,J175+K175))</f>
        <v>0</v>
      </c>
      <c r="M175" s="37" t="n">
        <f aca="false">MAX(J175+K175-L175,0)</f>
        <v>0</v>
      </c>
      <c r="N175" s="37" t="n">
        <f aca="false">Q174</f>
        <v>0</v>
      </c>
      <c r="O175" s="37" t="n">
        <f aca="false">N175*Inputs!$K$11/12</f>
        <v>0</v>
      </c>
      <c r="P175" s="37" t="n">
        <f aca="false">IF(N175&lt;=0,0,MIN(Inputs!$L$11,N175+O175))</f>
        <v>0</v>
      </c>
      <c r="Q175" s="37" t="n">
        <f aca="false">MAX(N175+O175-P175,0)</f>
        <v>0</v>
      </c>
      <c r="R175" s="37" t="n">
        <f aca="false">U174</f>
        <v>0</v>
      </c>
      <c r="S175" s="37" t="n">
        <f aca="false">R175*Inputs!$K$12/12</f>
        <v>0</v>
      </c>
      <c r="T175" s="37" t="n">
        <f aca="false">IF(R175&lt;=0,0,MIN(Inputs!$L$12,R175+S175))</f>
        <v>0</v>
      </c>
      <c r="U175" s="37" t="n">
        <f aca="false">MAX(R175+S175-T175,0)</f>
        <v>0</v>
      </c>
      <c r="V175" s="37" t="n">
        <f aca="false">Y174</f>
        <v>0</v>
      </c>
      <c r="W175" s="37" t="n">
        <f aca="false">V175*Inputs!$K$13/12</f>
        <v>0</v>
      </c>
      <c r="X175" s="37" t="n">
        <f aca="false">IF(V175&lt;=0,0,MIN(Inputs!$L$13,V175+W175))</f>
        <v>0</v>
      </c>
      <c r="Y175" s="37" t="n">
        <f aca="false">MAX(V175+W175-X175,0)</f>
        <v>0</v>
      </c>
      <c r="Z175" s="37" t="n">
        <f aca="false">E175+I175+M175+Q175+U175+Y175</f>
        <v>0</v>
      </c>
      <c r="AA175" s="37" t="n">
        <f aca="false">C175+G175+K175+O175+S175+W175</f>
        <v>0</v>
      </c>
    </row>
    <row r="176" customFormat="false" ht="15" hidden="false" customHeight="false" outlineLevel="0" collapsed="false">
      <c r="A176" s="36" t="n">
        <v>172</v>
      </c>
      <c r="B176" s="37" t="n">
        <f aca="false">E175</f>
        <v>0</v>
      </c>
      <c r="C176" s="37" t="n">
        <f aca="false">B176*Inputs!$K$8/12</f>
        <v>0</v>
      </c>
      <c r="D176" s="37" t="n">
        <f aca="false">IF(B176&lt;=0,0,MIN(Inputs!$L$8,B176+C176))</f>
        <v>0</v>
      </c>
      <c r="E176" s="37" t="n">
        <f aca="false">MAX(B176+C176-D176,0)</f>
        <v>0</v>
      </c>
      <c r="F176" s="37" t="n">
        <f aca="false">I175</f>
        <v>0</v>
      </c>
      <c r="G176" s="37" t="n">
        <f aca="false">F176*Inputs!$K$9/12</f>
        <v>0</v>
      </c>
      <c r="H176" s="37" t="n">
        <f aca="false">IF(F176&lt;=0,0,MIN(Inputs!$L$9,F176+G176))</f>
        <v>0</v>
      </c>
      <c r="I176" s="37" t="n">
        <f aca="false">MAX(F176+G176-H176,0)</f>
        <v>0</v>
      </c>
      <c r="J176" s="37" t="n">
        <f aca="false">M175</f>
        <v>0</v>
      </c>
      <c r="K176" s="37" t="n">
        <f aca="false">J176*Inputs!$K$10/12</f>
        <v>0</v>
      </c>
      <c r="L176" s="37" t="n">
        <f aca="false">IF(J176&lt;=0,0,MIN(Inputs!$L$10,J176+K176))</f>
        <v>0</v>
      </c>
      <c r="M176" s="37" t="n">
        <f aca="false">MAX(J176+K176-L176,0)</f>
        <v>0</v>
      </c>
      <c r="N176" s="37" t="n">
        <f aca="false">Q175</f>
        <v>0</v>
      </c>
      <c r="O176" s="37" t="n">
        <f aca="false">N176*Inputs!$K$11/12</f>
        <v>0</v>
      </c>
      <c r="P176" s="37" t="n">
        <f aca="false">IF(N176&lt;=0,0,MIN(Inputs!$L$11,N176+O176))</f>
        <v>0</v>
      </c>
      <c r="Q176" s="37" t="n">
        <f aca="false">MAX(N176+O176-P176,0)</f>
        <v>0</v>
      </c>
      <c r="R176" s="37" t="n">
        <f aca="false">U175</f>
        <v>0</v>
      </c>
      <c r="S176" s="37" t="n">
        <f aca="false">R176*Inputs!$K$12/12</f>
        <v>0</v>
      </c>
      <c r="T176" s="37" t="n">
        <f aca="false">IF(R176&lt;=0,0,MIN(Inputs!$L$12,R176+S176))</f>
        <v>0</v>
      </c>
      <c r="U176" s="37" t="n">
        <f aca="false">MAX(R176+S176-T176,0)</f>
        <v>0</v>
      </c>
      <c r="V176" s="37" t="n">
        <f aca="false">Y175</f>
        <v>0</v>
      </c>
      <c r="W176" s="37" t="n">
        <f aca="false">V176*Inputs!$K$13/12</f>
        <v>0</v>
      </c>
      <c r="X176" s="37" t="n">
        <f aca="false">IF(V176&lt;=0,0,MIN(Inputs!$L$13,V176+W176))</f>
        <v>0</v>
      </c>
      <c r="Y176" s="37" t="n">
        <f aca="false">MAX(V176+W176-X176,0)</f>
        <v>0</v>
      </c>
      <c r="Z176" s="37" t="n">
        <f aca="false">E176+I176+M176+Q176+U176+Y176</f>
        <v>0</v>
      </c>
      <c r="AA176" s="37" t="n">
        <f aca="false">C176+G176+K176+O176+S176+W176</f>
        <v>0</v>
      </c>
    </row>
    <row r="177" customFormat="false" ht="15" hidden="false" customHeight="false" outlineLevel="0" collapsed="false">
      <c r="A177" s="36" t="n">
        <v>173</v>
      </c>
      <c r="B177" s="37" t="n">
        <f aca="false">E176</f>
        <v>0</v>
      </c>
      <c r="C177" s="37" t="n">
        <f aca="false">B177*Inputs!$K$8/12</f>
        <v>0</v>
      </c>
      <c r="D177" s="37" t="n">
        <f aca="false">IF(B177&lt;=0,0,MIN(Inputs!$L$8,B177+C177))</f>
        <v>0</v>
      </c>
      <c r="E177" s="37" t="n">
        <f aca="false">MAX(B177+C177-D177,0)</f>
        <v>0</v>
      </c>
      <c r="F177" s="37" t="n">
        <f aca="false">I176</f>
        <v>0</v>
      </c>
      <c r="G177" s="37" t="n">
        <f aca="false">F177*Inputs!$K$9/12</f>
        <v>0</v>
      </c>
      <c r="H177" s="37" t="n">
        <f aca="false">IF(F177&lt;=0,0,MIN(Inputs!$L$9,F177+G177))</f>
        <v>0</v>
      </c>
      <c r="I177" s="37" t="n">
        <f aca="false">MAX(F177+G177-H177,0)</f>
        <v>0</v>
      </c>
      <c r="J177" s="37" t="n">
        <f aca="false">M176</f>
        <v>0</v>
      </c>
      <c r="K177" s="37" t="n">
        <f aca="false">J177*Inputs!$K$10/12</f>
        <v>0</v>
      </c>
      <c r="L177" s="37" t="n">
        <f aca="false">IF(J177&lt;=0,0,MIN(Inputs!$L$10,J177+K177))</f>
        <v>0</v>
      </c>
      <c r="M177" s="37" t="n">
        <f aca="false">MAX(J177+K177-L177,0)</f>
        <v>0</v>
      </c>
      <c r="N177" s="37" t="n">
        <f aca="false">Q176</f>
        <v>0</v>
      </c>
      <c r="O177" s="37" t="n">
        <f aca="false">N177*Inputs!$K$11/12</f>
        <v>0</v>
      </c>
      <c r="P177" s="37" t="n">
        <f aca="false">IF(N177&lt;=0,0,MIN(Inputs!$L$11,N177+O177))</f>
        <v>0</v>
      </c>
      <c r="Q177" s="37" t="n">
        <f aca="false">MAX(N177+O177-P177,0)</f>
        <v>0</v>
      </c>
      <c r="R177" s="37" t="n">
        <f aca="false">U176</f>
        <v>0</v>
      </c>
      <c r="S177" s="37" t="n">
        <f aca="false">R177*Inputs!$K$12/12</f>
        <v>0</v>
      </c>
      <c r="T177" s="37" t="n">
        <f aca="false">IF(R177&lt;=0,0,MIN(Inputs!$L$12,R177+S177))</f>
        <v>0</v>
      </c>
      <c r="U177" s="37" t="n">
        <f aca="false">MAX(R177+S177-T177,0)</f>
        <v>0</v>
      </c>
      <c r="V177" s="37" t="n">
        <f aca="false">Y176</f>
        <v>0</v>
      </c>
      <c r="W177" s="37" t="n">
        <f aca="false">V177*Inputs!$K$13/12</f>
        <v>0</v>
      </c>
      <c r="X177" s="37" t="n">
        <f aca="false">IF(V177&lt;=0,0,MIN(Inputs!$L$13,V177+W177))</f>
        <v>0</v>
      </c>
      <c r="Y177" s="37" t="n">
        <f aca="false">MAX(V177+W177-X177,0)</f>
        <v>0</v>
      </c>
      <c r="Z177" s="37" t="n">
        <f aca="false">E177+I177+M177+Q177+U177+Y177</f>
        <v>0</v>
      </c>
      <c r="AA177" s="37" t="n">
        <f aca="false">C177+G177+K177+O177+S177+W177</f>
        <v>0</v>
      </c>
    </row>
    <row r="178" customFormat="false" ht="15" hidden="false" customHeight="false" outlineLevel="0" collapsed="false">
      <c r="A178" s="36" t="n">
        <v>174</v>
      </c>
      <c r="B178" s="37" t="n">
        <f aca="false">E177</f>
        <v>0</v>
      </c>
      <c r="C178" s="37" t="n">
        <f aca="false">B178*Inputs!$K$8/12</f>
        <v>0</v>
      </c>
      <c r="D178" s="37" t="n">
        <f aca="false">IF(B178&lt;=0,0,MIN(Inputs!$L$8,B178+C178))</f>
        <v>0</v>
      </c>
      <c r="E178" s="37" t="n">
        <f aca="false">MAX(B178+C178-D178,0)</f>
        <v>0</v>
      </c>
      <c r="F178" s="37" t="n">
        <f aca="false">I177</f>
        <v>0</v>
      </c>
      <c r="G178" s="37" t="n">
        <f aca="false">F178*Inputs!$K$9/12</f>
        <v>0</v>
      </c>
      <c r="H178" s="37" t="n">
        <f aca="false">IF(F178&lt;=0,0,MIN(Inputs!$L$9,F178+G178))</f>
        <v>0</v>
      </c>
      <c r="I178" s="37" t="n">
        <f aca="false">MAX(F178+G178-H178,0)</f>
        <v>0</v>
      </c>
      <c r="J178" s="37" t="n">
        <f aca="false">M177</f>
        <v>0</v>
      </c>
      <c r="K178" s="37" t="n">
        <f aca="false">J178*Inputs!$K$10/12</f>
        <v>0</v>
      </c>
      <c r="L178" s="37" t="n">
        <f aca="false">IF(J178&lt;=0,0,MIN(Inputs!$L$10,J178+K178))</f>
        <v>0</v>
      </c>
      <c r="M178" s="37" t="n">
        <f aca="false">MAX(J178+K178-L178,0)</f>
        <v>0</v>
      </c>
      <c r="N178" s="37" t="n">
        <f aca="false">Q177</f>
        <v>0</v>
      </c>
      <c r="O178" s="37" t="n">
        <f aca="false">N178*Inputs!$K$11/12</f>
        <v>0</v>
      </c>
      <c r="P178" s="37" t="n">
        <f aca="false">IF(N178&lt;=0,0,MIN(Inputs!$L$11,N178+O178))</f>
        <v>0</v>
      </c>
      <c r="Q178" s="37" t="n">
        <f aca="false">MAX(N178+O178-P178,0)</f>
        <v>0</v>
      </c>
      <c r="R178" s="37" t="n">
        <f aca="false">U177</f>
        <v>0</v>
      </c>
      <c r="S178" s="37" t="n">
        <f aca="false">R178*Inputs!$K$12/12</f>
        <v>0</v>
      </c>
      <c r="T178" s="37" t="n">
        <f aca="false">IF(R178&lt;=0,0,MIN(Inputs!$L$12,R178+S178))</f>
        <v>0</v>
      </c>
      <c r="U178" s="37" t="n">
        <f aca="false">MAX(R178+S178-T178,0)</f>
        <v>0</v>
      </c>
      <c r="V178" s="37" t="n">
        <f aca="false">Y177</f>
        <v>0</v>
      </c>
      <c r="W178" s="37" t="n">
        <f aca="false">V178*Inputs!$K$13/12</f>
        <v>0</v>
      </c>
      <c r="X178" s="37" t="n">
        <f aca="false">IF(V178&lt;=0,0,MIN(Inputs!$L$13,V178+W178))</f>
        <v>0</v>
      </c>
      <c r="Y178" s="37" t="n">
        <f aca="false">MAX(V178+W178-X178,0)</f>
        <v>0</v>
      </c>
      <c r="Z178" s="37" t="n">
        <f aca="false">E178+I178+M178+Q178+U178+Y178</f>
        <v>0</v>
      </c>
      <c r="AA178" s="37" t="n">
        <f aca="false">C178+G178+K178+O178+S178+W178</f>
        <v>0</v>
      </c>
    </row>
    <row r="179" customFormat="false" ht="15" hidden="false" customHeight="false" outlineLevel="0" collapsed="false">
      <c r="A179" s="36" t="n">
        <v>175</v>
      </c>
      <c r="B179" s="37" t="n">
        <f aca="false">E178</f>
        <v>0</v>
      </c>
      <c r="C179" s="37" t="n">
        <f aca="false">B179*Inputs!$K$8/12</f>
        <v>0</v>
      </c>
      <c r="D179" s="37" t="n">
        <f aca="false">IF(B179&lt;=0,0,MIN(Inputs!$L$8,B179+C179))</f>
        <v>0</v>
      </c>
      <c r="E179" s="37" t="n">
        <f aca="false">MAX(B179+C179-D179,0)</f>
        <v>0</v>
      </c>
      <c r="F179" s="37" t="n">
        <f aca="false">I178</f>
        <v>0</v>
      </c>
      <c r="G179" s="37" t="n">
        <f aca="false">F179*Inputs!$K$9/12</f>
        <v>0</v>
      </c>
      <c r="H179" s="37" t="n">
        <f aca="false">IF(F179&lt;=0,0,MIN(Inputs!$L$9,F179+G179))</f>
        <v>0</v>
      </c>
      <c r="I179" s="37" t="n">
        <f aca="false">MAX(F179+G179-H179,0)</f>
        <v>0</v>
      </c>
      <c r="J179" s="37" t="n">
        <f aca="false">M178</f>
        <v>0</v>
      </c>
      <c r="K179" s="37" t="n">
        <f aca="false">J179*Inputs!$K$10/12</f>
        <v>0</v>
      </c>
      <c r="L179" s="37" t="n">
        <f aca="false">IF(J179&lt;=0,0,MIN(Inputs!$L$10,J179+K179))</f>
        <v>0</v>
      </c>
      <c r="M179" s="37" t="n">
        <f aca="false">MAX(J179+K179-L179,0)</f>
        <v>0</v>
      </c>
      <c r="N179" s="37" t="n">
        <f aca="false">Q178</f>
        <v>0</v>
      </c>
      <c r="O179" s="37" t="n">
        <f aca="false">N179*Inputs!$K$11/12</f>
        <v>0</v>
      </c>
      <c r="P179" s="37" t="n">
        <f aca="false">IF(N179&lt;=0,0,MIN(Inputs!$L$11,N179+O179))</f>
        <v>0</v>
      </c>
      <c r="Q179" s="37" t="n">
        <f aca="false">MAX(N179+O179-P179,0)</f>
        <v>0</v>
      </c>
      <c r="R179" s="37" t="n">
        <f aca="false">U178</f>
        <v>0</v>
      </c>
      <c r="S179" s="37" t="n">
        <f aca="false">R179*Inputs!$K$12/12</f>
        <v>0</v>
      </c>
      <c r="T179" s="37" t="n">
        <f aca="false">IF(R179&lt;=0,0,MIN(Inputs!$L$12,R179+S179))</f>
        <v>0</v>
      </c>
      <c r="U179" s="37" t="n">
        <f aca="false">MAX(R179+S179-T179,0)</f>
        <v>0</v>
      </c>
      <c r="V179" s="37" t="n">
        <f aca="false">Y178</f>
        <v>0</v>
      </c>
      <c r="W179" s="37" t="n">
        <f aca="false">V179*Inputs!$K$13/12</f>
        <v>0</v>
      </c>
      <c r="X179" s="37" t="n">
        <f aca="false">IF(V179&lt;=0,0,MIN(Inputs!$L$13,V179+W179))</f>
        <v>0</v>
      </c>
      <c r="Y179" s="37" t="n">
        <f aca="false">MAX(V179+W179-X179,0)</f>
        <v>0</v>
      </c>
      <c r="Z179" s="37" t="n">
        <f aca="false">E179+I179+M179+Q179+U179+Y179</f>
        <v>0</v>
      </c>
      <c r="AA179" s="37" t="n">
        <f aca="false">C179+G179+K179+O179+S179+W179</f>
        <v>0</v>
      </c>
    </row>
    <row r="180" customFormat="false" ht="15" hidden="false" customHeight="false" outlineLevel="0" collapsed="false">
      <c r="A180" s="36" t="n">
        <v>176</v>
      </c>
      <c r="B180" s="37" t="n">
        <f aca="false">E179</f>
        <v>0</v>
      </c>
      <c r="C180" s="37" t="n">
        <f aca="false">B180*Inputs!$K$8/12</f>
        <v>0</v>
      </c>
      <c r="D180" s="37" t="n">
        <f aca="false">IF(B180&lt;=0,0,MIN(Inputs!$L$8,B180+C180))</f>
        <v>0</v>
      </c>
      <c r="E180" s="37" t="n">
        <f aca="false">MAX(B180+C180-D180,0)</f>
        <v>0</v>
      </c>
      <c r="F180" s="37" t="n">
        <f aca="false">I179</f>
        <v>0</v>
      </c>
      <c r="G180" s="37" t="n">
        <f aca="false">F180*Inputs!$K$9/12</f>
        <v>0</v>
      </c>
      <c r="H180" s="37" t="n">
        <f aca="false">IF(F180&lt;=0,0,MIN(Inputs!$L$9,F180+G180))</f>
        <v>0</v>
      </c>
      <c r="I180" s="37" t="n">
        <f aca="false">MAX(F180+G180-H180,0)</f>
        <v>0</v>
      </c>
      <c r="J180" s="37" t="n">
        <f aca="false">M179</f>
        <v>0</v>
      </c>
      <c r="K180" s="37" t="n">
        <f aca="false">J180*Inputs!$K$10/12</f>
        <v>0</v>
      </c>
      <c r="L180" s="37" t="n">
        <f aca="false">IF(J180&lt;=0,0,MIN(Inputs!$L$10,J180+K180))</f>
        <v>0</v>
      </c>
      <c r="M180" s="37" t="n">
        <f aca="false">MAX(J180+K180-L180,0)</f>
        <v>0</v>
      </c>
      <c r="N180" s="37" t="n">
        <f aca="false">Q179</f>
        <v>0</v>
      </c>
      <c r="O180" s="37" t="n">
        <f aca="false">N180*Inputs!$K$11/12</f>
        <v>0</v>
      </c>
      <c r="P180" s="37" t="n">
        <f aca="false">IF(N180&lt;=0,0,MIN(Inputs!$L$11,N180+O180))</f>
        <v>0</v>
      </c>
      <c r="Q180" s="37" t="n">
        <f aca="false">MAX(N180+O180-P180,0)</f>
        <v>0</v>
      </c>
      <c r="R180" s="37" t="n">
        <f aca="false">U179</f>
        <v>0</v>
      </c>
      <c r="S180" s="37" t="n">
        <f aca="false">R180*Inputs!$K$12/12</f>
        <v>0</v>
      </c>
      <c r="T180" s="37" t="n">
        <f aca="false">IF(R180&lt;=0,0,MIN(Inputs!$L$12,R180+S180))</f>
        <v>0</v>
      </c>
      <c r="U180" s="37" t="n">
        <f aca="false">MAX(R180+S180-T180,0)</f>
        <v>0</v>
      </c>
      <c r="V180" s="37" t="n">
        <f aca="false">Y179</f>
        <v>0</v>
      </c>
      <c r="W180" s="37" t="n">
        <f aca="false">V180*Inputs!$K$13/12</f>
        <v>0</v>
      </c>
      <c r="X180" s="37" t="n">
        <f aca="false">IF(V180&lt;=0,0,MIN(Inputs!$L$13,V180+W180))</f>
        <v>0</v>
      </c>
      <c r="Y180" s="37" t="n">
        <f aca="false">MAX(V180+W180-X180,0)</f>
        <v>0</v>
      </c>
      <c r="Z180" s="37" t="n">
        <f aca="false">E180+I180+M180+Q180+U180+Y180</f>
        <v>0</v>
      </c>
      <c r="AA180" s="37" t="n">
        <f aca="false">C180+G180+K180+O180+S180+W180</f>
        <v>0</v>
      </c>
    </row>
    <row r="181" customFormat="false" ht="15" hidden="false" customHeight="false" outlineLevel="0" collapsed="false">
      <c r="A181" s="36" t="n">
        <v>177</v>
      </c>
      <c r="B181" s="37" t="n">
        <f aca="false">E180</f>
        <v>0</v>
      </c>
      <c r="C181" s="37" t="n">
        <f aca="false">B181*Inputs!$K$8/12</f>
        <v>0</v>
      </c>
      <c r="D181" s="37" t="n">
        <f aca="false">IF(B181&lt;=0,0,MIN(Inputs!$L$8,B181+C181))</f>
        <v>0</v>
      </c>
      <c r="E181" s="37" t="n">
        <f aca="false">MAX(B181+C181-D181,0)</f>
        <v>0</v>
      </c>
      <c r="F181" s="37" t="n">
        <f aca="false">I180</f>
        <v>0</v>
      </c>
      <c r="G181" s="37" t="n">
        <f aca="false">F181*Inputs!$K$9/12</f>
        <v>0</v>
      </c>
      <c r="H181" s="37" t="n">
        <f aca="false">IF(F181&lt;=0,0,MIN(Inputs!$L$9,F181+G181))</f>
        <v>0</v>
      </c>
      <c r="I181" s="37" t="n">
        <f aca="false">MAX(F181+G181-H181,0)</f>
        <v>0</v>
      </c>
      <c r="J181" s="37" t="n">
        <f aca="false">M180</f>
        <v>0</v>
      </c>
      <c r="K181" s="37" t="n">
        <f aca="false">J181*Inputs!$K$10/12</f>
        <v>0</v>
      </c>
      <c r="L181" s="37" t="n">
        <f aca="false">IF(J181&lt;=0,0,MIN(Inputs!$L$10,J181+K181))</f>
        <v>0</v>
      </c>
      <c r="M181" s="37" t="n">
        <f aca="false">MAX(J181+K181-L181,0)</f>
        <v>0</v>
      </c>
      <c r="N181" s="37" t="n">
        <f aca="false">Q180</f>
        <v>0</v>
      </c>
      <c r="O181" s="37" t="n">
        <f aca="false">N181*Inputs!$K$11/12</f>
        <v>0</v>
      </c>
      <c r="P181" s="37" t="n">
        <f aca="false">IF(N181&lt;=0,0,MIN(Inputs!$L$11,N181+O181))</f>
        <v>0</v>
      </c>
      <c r="Q181" s="37" t="n">
        <f aca="false">MAX(N181+O181-P181,0)</f>
        <v>0</v>
      </c>
      <c r="R181" s="37" t="n">
        <f aca="false">U180</f>
        <v>0</v>
      </c>
      <c r="S181" s="37" t="n">
        <f aca="false">R181*Inputs!$K$12/12</f>
        <v>0</v>
      </c>
      <c r="T181" s="37" t="n">
        <f aca="false">IF(R181&lt;=0,0,MIN(Inputs!$L$12,R181+S181))</f>
        <v>0</v>
      </c>
      <c r="U181" s="37" t="n">
        <f aca="false">MAX(R181+S181-T181,0)</f>
        <v>0</v>
      </c>
      <c r="V181" s="37" t="n">
        <f aca="false">Y180</f>
        <v>0</v>
      </c>
      <c r="W181" s="37" t="n">
        <f aca="false">V181*Inputs!$K$13/12</f>
        <v>0</v>
      </c>
      <c r="X181" s="37" t="n">
        <f aca="false">IF(V181&lt;=0,0,MIN(Inputs!$L$13,V181+W181))</f>
        <v>0</v>
      </c>
      <c r="Y181" s="37" t="n">
        <f aca="false">MAX(V181+W181-X181,0)</f>
        <v>0</v>
      </c>
      <c r="Z181" s="37" t="n">
        <f aca="false">E181+I181+M181+Q181+U181+Y181</f>
        <v>0</v>
      </c>
      <c r="AA181" s="37" t="n">
        <f aca="false">C181+G181+K181+O181+S181+W181</f>
        <v>0</v>
      </c>
    </row>
    <row r="182" customFormat="false" ht="15" hidden="false" customHeight="false" outlineLevel="0" collapsed="false">
      <c r="A182" s="36" t="n">
        <v>178</v>
      </c>
      <c r="B182" s="37" t="n">
        <f aca="false">E181</f>
        <v>0</v>
      </c>
      <c r="C182" s="37" t="n">
        <f aca="false">B182*Inputs!$K$8/12</f>
        <v>0</v>
      </c>
      <c r="D182" s="37" t="n">
        <f aca="false">IF(B182&lt;=0,0,MIN(Inputs!$L$8,B182+C182))</f>
        <v>0</v>
      </c>
      <c r="E182" s="37" t="n">
        <f aca="false">MAX(B182+C182-D182,0)</f>
        <v>0</v>
      </c>
      <c r="F182" s="37" t="n">
        <f aca="false">I181</f>
        <v>0</v>
      </c>
      <c r="G182" s="37" t="n">
        <f aca="false">F182*Inputs!$K$9/12</f>
        <v>0</v>
      </c>
      <c r="H182" s="37" t="n">
        <f aca="false">IF(F182&lt;=0,0,MIN(Inputs!$L$9,F182+G182))</f>
        <v>0</v>
      </c>
      <c r="I182" s="37" t="n">
        <f aca="false">MAX(F182+G182-H182,0)</f>
        <v>0</v>
      </c>
      <c r="J182" s="37" t="n">
        <f aca="false">M181</f>
        <v>0</v>
      </c>
      <c r="K182" s="37" t="n">
        <f aca="false">J182*Inputs!$K$10/12</f>
        <v>0</v>
      </c>
      <c r="L182" s="37" t="n">
        <f aca="false">IF(J182&lt;=0,0,MIN(Inputs!$L$10,J182+K182))</f>
        <v>0</v>
      </c>
      <c r="M182" s="37" t="n">
        <f aca="false">MAX(J182+K182-L182,0)</f>
        <v>0</v>
      </c>
      <c r="N182" s="37" t="n">
        <f aca="false">Q181</f>
        <v>0</v>
      </c>
      <c r="O182" s="37" t="n">
        <f aca="false">N182*Inputs!$K$11/12</f>
        <v>0</v>
      </c>
      <c r="P182" s="37" t="n">
        <f aca="false">IF(N182&lt;=0,0,MIN(Inputs!$L$11,N182+O182))</f>
        <v>0</v>
      </c>
      <c r="Q182" s="37" t="n">
        <f aca="false">MAX(N182+O182-P182,0)</f>
        <v>0</v>
      </c>
      <c r="R182" s="37" t="n">
        <f aca="false">U181</f>
        <v>0</v>
      </c>
      <c r="S182" s="37" t="n">
        <f aca="false">R182*Inputs!$K$12/12</f>
        <v>0</v>
      </c>
      <c r="T182" s="37" t="n">
        <f aca="false">IF(R182&lt;=0,0,MIN(Inputs!$L$12,R182+S182))</f>
        <v>0</v>
      </c>
      <c r="U182" s="37" t="n">
        <f aca="false">MAX(R182+S182-T182,0)</f>
        <v>0</v>
      </c>
      <c r="V182" s="37" t="n">
        <f aca="false">Y181</f>
        <v>0</v>
      </c>
      <c r="W182" s="37" t="n">
        <f aca="false">V182*Inputs!$K$13/12</f>
        <v>0</v>
      </c>
      <c r="X182" s="37" t="n">
        <f aca="false">IF(V182&lt;=0,0,MIN(Inputs!$L$13,V182+W182))</f>
        <v>0</v>
      </c>
      <c r="Y182" s="37" t="n">
        <f aca="false">MAX(V182+W182-X182,0)</f>
        <v>0</v>
      </c>
      <c r="Z182" s="37" t="n">
        <f aca="false">E182+I182+M182+Q182+U182+Y182</f>
        <v>0</v>
      </c>
      <c r="AA182" s="37" t="n">
        <f aca="false">C182+G182+K182+O182+S182+W182</f>
        <v>0</v>
      </c>
    </row>
    <row r="183" customFormat="false" ht="15" hidden="false" customHeight="false" outlineLevel="0" collapsed="false">
      <c r="A183" s="36" t="n">
        <v>179</v>
      </c>
      <c r="B183" s="37" t="n">
        <f aca="false">E182</f>
        <v>0</v>
      </c>
      <c r="C183" s="37" t="n">
        <f aca="false">B183*Inputs!$K$8/12</f>
        <v>0</v>
      </c>
      <c r="D183" s="37" t="n">
        <f aca="false">IF(B183&lt;=0,0,MIN(Inputs!$L$8,B183+C183))</f>
        <v>0</v>
      </c>
      <c r="E183" s="37" t="n">
        <f aca="false">MAX(B183+C183-D183,0)</f>
        <v>0</v>
      </c>
      <c r="F183" s="37" t="n">
        <f aca="false">I182</f>
        <v>0</v>
      </c>
      <c r="G183" s="37" t="n">
        <f aca="false">F183*Inputs!$K$9/12</f>
        <v>0</v>
      </c>
      <c r="H183" s="37" t="n">
        <f aca="false">IF(F183&lt;=0,0,MIN(Inputs!$L$9,F183+G183))</f>
        <v>0</v>
      </c>
      <c r="I183" s="37" t="n">
        <f aca="false">MAX(F183+G183-H183,0)</f>
        <v>0</v>
      </c>
      <c r="J183" s="37" t="n">
        <f aca="false">M182</f>
        <v>0</v>
      </c>
      <c r="K183" s="37" t="n">
        <f aca="false">J183*Inputs!$K$10/12</f>
        <v>0</v>
      </c>
      <c r="L183" s="37" t="n">
        <f aca="false">IF(J183&lt;=0,0,MIN(Inputs!$L$10,J183+K183))</f>
        <v>0</v>
      </c>
      <c r="M183" s="37" t="n">
        <f aca="false">MAX(J183+K183-L183,0)</f>
        <v>0</v>
      </c>
      <c r="N183" s="37" t="n">
        <f aca="false">Q182</f>
        <v>0</v>
      </c>
      <c r="O183" s="37" t="n">
        <f aca="false">N183*Inputs!$K$11/12</f>
        <v>0</v>
      </c>
      <c r="P183" s="37" t="n">
        <f aca="false">IF(N183&lt;=0,0,MIN(Inputs!$L$11,N183+O183))</f>
        <v>0</v>
      </c>
      <c r="Q183" s="37" t="n">
        <f aca="false">MAX(N183+O183-P183,0)</f>
        <v>0</v>
      </c>
      <c r="R183" s="37" t="n">
        <f aca="false">U182</f>
        <v>0</v>
      </c>
      <c r="S183" s="37" t="n">
        <f aca="false">R183*Inputs!$K$12/12</f>
        <v>0</v>
      </c>
      <c r="T183" s="37" t="n">
        <f aca="false">IF(R183&lt;=0,0,MIN(Inputs!$L$12,R183+S183))</f>
        <v>0</v>
      </c>
      <c r="U183" s="37" t="n">
        <f aca="false">MAX(R183+S183-T183,0)</f>
        <v>0</v>
      </c>
      <c r="V183" s="37" t="n">
        <f aca="false">Y182</f>
        <v>0</v>
      </c>
      <c r="W183" s="37" t="n">
        <f aca="false">V183*Inputs!$K$13/12</f>
        <v>0</v>
      </c>
      <c r="X183" s="37" t="n">
        <f aca="false">IF(V183&lt;=0,0,MIN(Inputs!$L$13,V183+W183))</f>
        <v>0</v>
      </c>
      <c r="Y183" s="37" t="n">
        <f aca="false">MAX(V183+W183-X183,0)</f>
        <v>0</v>
      </c>
      <c r="Z183" s="37" t="n">
        <f aca="false">E183+I183+M183+Q183+U183+Y183</f>
        <v>0</v>
      </c>
      <c r="AA183" s="37" t="n">
        <f aca="false">C183+G183+K183+O183+S183+W183</f>
        <v>0</v>
      </c>
    </row>
    <row r="184" customFormat="false" ht="15" hidden="false" customHeight="false" outlineLevel="0" collapsed="false">
      <c r="A184" s="36" t="n">
        <v>180</v>
      </c>
      <c r="B184" s="37" t="n">
        <f aca="false">E183</f>
        <v>0</v>
      </c>
      <c r="C184" s="37" t="n">
        <f aca="false">B184*Inputs!$K$8/12</f>
        <v>0</v>
      </c>
      <c r="D184" s="37" t="n">
        <f aca="false">IF(B184&lt;=0,0,MIN(Inputs!$L$8,B184+C184))</f>
        <v>0</v>
      </c>
      <c r="E184" s="37" t="n">
        <f aca="false">MAX(B184+C184-D184,0)</f>
        <v>0</v>
      </c>
      <c r="F184" s="37" t="n">
        <f aca="false">I183</f>
        <v>0</v>
      </c>
      <c r="G184" s="37" t="n">
        <f aca="false">F184*Inputs!$K$9/12</f>
        <v>0</v>
      </c>
      <c r="H184" s="37" t="n">
        <f aca="false">IF(F184&lt;=0,0,MIN(Inputs!$L$9,F184+G184))</f>
        <v>0</v>
      </c>
      <c r="I184" s="37" t="n">
        <f aca="false">MAX(F184+G184-H184,0)</f>
        <v>0</v>
      </c>
      <c r="J184" s="37" t="n">
        <f aca="false">M183</f>
        <v>0</v>
      </c>
      <c r="K184" s="37" t="n">
        <f aca="false">J184*Inputs!$K$10/12</f>
        <v>0</v>
      </c>
      <c r="L184" s="37" t="n">
        <f aca="false">IF(J184&lt;=0,0,MIN(Inputs!$L$10,J184+K184))</f>
        <v>0</v>
      </c>
      <c r="M184" s="37" t="n">
        <f aca="false">MAX(J184+K184-L184,0)</f>
        <v>0</v>
      </c>
      <c r="N184" s="37" t="n">
        <f aca="false">Q183</f>
        <v>0</v>
      </c>
      <c r="O184" s="37" t="n">
        <f aca="false">N184*Inputs!$K$11/12</f>
        <v>0</v>
      </c>
      <c r="P184" s="37" t="n">
        <f aca="false">IF(N184&lt;=0,0,MIN(Inputs!$L$11,N184+O184))</f>
        <v>0</v>
      </c>
      <c r="Q184" s="37" t="n">
        <f aca="false">MAX(N184+O184-P184,0)</f>
        <v>0</v>
      </c>
      <c r="R184" s="37" t="n">
        <f aca="false">U183</f>
        <v>0</v>
      </c>
      <c r="S184" s="37" t="n">
        <f aca="false">R184*Inputs!$K$12/12</f>
        <v>0</v>
      </c>
      <c r="T184" s="37" t="n">
        <f aca="false">IF(R184&lt;=0,0,MIN(Inputs!$L$12,R184+S184))</f>
        <v>0</v>
      </c>
      <c r="U184" s="37" t="n">
        <f aca="false">MAX(R184+S184-T184,0)</f>
        <v>0</v>
      </c>
      <c r="V184" s="37" t="n">
        <f aca="false">Y183</f>
        <v>0</v>
      </c>
      <c r="W184" s="37" t="n">
        <f aca="false">V184*Inputs!$K$13/12</f>
        <v>0</v>
      </c>
      <c r="X184" s="37" t="n">
        <f aca="false">IF(V184&lt;=0,0,MIN(Inputs!$L$13,V184+W184))</f>
        <v>0</v>
      </c>
      <c r="Y184" s="37" t="n">
        <f aca="false">MAX(V184+W184-X184,0)</f>
        <v>0</v>
      </c>
      <c r="Z184" s="37" t="n">
        <f aca="false">E184+I184+M184+Q184+U184+Y184</f>
        <v>0</v>
      </c>
      <c r="AA184" s="37" t="n">
        <f aca="false">C184+G184+K184+O184+S184+W184</f>
        <v>0</v>
      </c>
    </row>
    <row r="185" customFormat="false" ht="15" hidden="false" customHeight="false" outlineLevel="0" collapsed="false">
      <c r="A185" s="36" t="n">
        <v>181</v>
      </c>
      <c r="B185" s="37" t="n">
        <f aca="false">E184</f>
        <v>0</v>
      </c>
      <c r="C185" s="37" t="n">
        <f aca="false">B185*Inputs!$K$8/12</f>
        <v>0</v>
      </c>
      <c r="D185" s="37" t="n">
        <f aca="false">IF(B185&lt;=0,0,MIN(Inputs!$L$8,B185+C185))</f>
        <v>0</v>
      </c>
      <c r="E185" s="37" t="n">
        <f aca="false">MAX(B185+C185-D185,0)</f>
        <v>0</v>
      </c>
      <c r="F185" s="37" t="n">
        <f aca="false">I184</f>
        <v>0</v>
      </c>
      <c r="G185" s="37" t="n">
        <f aca="false">F185*Inputs!$K$9/12</f>
        <v>0</v>
      </c>
      <c r="H185" s="37" t="n">
        <f aca="false">IF(F185&lt;=0,0,MIN(Inputs!$L$9,F185+G185))</f>
        <v>0</v>
      </c>
      <c r="I185" s="37" t="n">
        <f aca="false">MAX(F185+G185-H185,0)</f>
        <v>0</v>
      </c>
      <c r="J185" s="37" t="n">
        <f aca="false">M184</f>
        <v>0</v>
      </c>
      <c r="K185" s="37" t="n">
        <f aca="false">J185*Inputs!$K$10/12</f>
        <v>0</v>
      </c>
      <c r="L185" s="37" t="n">
        <f aca="false">IF(J185&lt;=0,0,MIN(Inputs!$L$10,J185+K185))</f>
        <v>0</v>
      </c>
      <c r="M185" s="37" t="n">
        <f aca="false">MAX(J185+K185-L185,0)</f>
        <v>0</v>
      </c>
      <c r="N185" s="37" t="n">
        <f aca="false">Q184</f>
        <v>0</v>
      </c>
      <c r="O185" s="37" t="n">
        <f aca="false">N185*Inputs!$K$11/12</f>
        <v>0</v>
      </c>
      <c r="P185" s="37" t="n">
        <f aca="false">IF(N185&lt;=0,0,MIN(Inputs!$L$11,N185+O185))</f>
        <v>0</v>
      </c>
      <c r="Q185" s="37" t="n">
        <f aca="false">MAX(N185+O185-P185,0)</f>
        <v>0</v>
      </c>
      <c r="R185" s="37" t="n">
        <f aca="false">U184</f>
        <v>0</v>
      </c>
      <c r="S185" s="37" t="n">
        <f aca="false">R185*Inputs!$K$12/12</f>
        <v>0</v>
      </c>
      <c r="T185" s="37" t="n">
        <f aca="false">IF(R185&lt;=0,0,MIN(Inputs!$L$12,R185+S185))</f>
        <v>0</v>
      </c>
      <c r="U185" s="37" t="n">
        <f aca="false">MAX(R185+S185-T185,0)</f>
        <v>0</v>
      </c>
      <c r="V185" s="37" t="n">
        <f aca="false">Y184</f>
        <v>0</v>
      </c>
      <c r="W185" s="37" t="n">
        <f aca="false">V185*Inputs!$K$13/12</f>
        <v>0</v>
      </c>
      <c r="X185" s="37" t="n">
        <f aca="false">IF(V185&lt;=0,0,MIN(Inputs!$L$13,V185+W185))</f>
        <v>0</v>
      </c>
      <c r="Y185" s="37" t="n">
        <f aca="false">MAX(V185+W185-X185,0)</f>
        <v>0</v>
      </c>
      <c r="Z185" s="37" t="n">
        <f aca="false">E185+I185+M185+Q185+U185+Y185</f>
        <v>0</v>
      </c>
      <c r="AA185" s="37" t="n">
        <f aca="false">C185+G185+K185+O185+S185+W185</f>
        <v>0</v>
      </c>
    </row>
    <row r="186" customFormat="false" ht="15" hidden="false" customHeight="false" outlineLevel="0" collapsed="false">
      <c r="A186" s="36" t="n">
        <v>182</v>
      </c>
      <c r="B186" s="37" t="n">
        <f aca="false">E185</f>
        <v>0</v>
      </c>
      <c r="C186" s="37" t="n">
        <f aca="false">B186*Inputs!$K$8/12</f>
        <v>0</v>
      </c>
      <c r="D186" s="37" t="n">
        <f aca="false">IF(B186&lt;=0,0,MIN(Inputs!$L$8,B186+C186))</f>
        <v>0</v>
      </c>
      <c r="E186" s="37" t="n">
        <f aca="false">MAX(B186+C186-D186,0)</f>
        <v>0</v>
      </c>
      <c r="F186" s="37" t="n">
        <f aca="false">I185</f>
        <v>0</v>
      </c>
      <c r="G186" s="37" t="n">
        <f aca="false">F186*Inputs!$K$9/12</f>
        <v>0</v>
      </c>
      <c r="H186" s="37" t="n">
        <f aca="false">IF(F186&lt;=0,0,MIN(Inputs!$L$9,F186+G186))</f>
        <v>0</v>
      </c>
      <c r="I186" s="37" t="n">
        <f aca="false">MAX(F186+G186-H186,0)</f>
        <v>0</v>
      </c>
      <c r="J186" s="37" t="n">
        <f aca="false">M185</f>
        <v>0</v>
      </c>
      <c r="K186" s="37" t="n">
        <f aca="false">J186*Inputs!$K$10/12</f>
        <v>0</v>
      </c>
      <c r="L186" s="37" t="n">
        <f aca="false">IF(J186&lt;=0,0,MIN(Inputs!$L$10,J186+K186))</f>
        <v>0</v>
      </c>
      <c r="M186" s="37" t="n">
        <f aca="false">MAX(J186+K186-L186,0)</f>
        <v>0</v>
      </c>
      <c r="N186" s="37" t="n">
        <f aca="false">Q185</f>
        <v>0</v>
      </c>
      <c r="O186" s="37" t="n">
        <f aca="false">N186*Inputs!$K$11/12</f>
        <v>0</v>
      </c>
      <c r="P186" s="37" t="n">
        <f aca="false">IF(N186&lt;=0,0,MIN(Inputs!$L$11,N186+O186))</f>
        <v>0</v>
      </c>
      <c r="Q186" s="37" t="n">
        <f aca="false">MAX(N186+O186-P186,0)</f>
        <v>0</v>
      </c>
      <c r="R186" s="37" t="n">
        <f aca="false">U185</f>
        <v>0</v>
      </c>
      <c r="S186" s="37" t="n">
        <f aca="false">R186*Inputs!$K$12/12</f>
        <v>0</v>
      </c>
      <c r="T186" s="37" t="n">
        <f aca="false">IF(R186&lt;=0,0,MIN(Inputs!$L$12,R186+S186))</f>
        <v>0</v>
      </c>
      <c r="U186" s="37" t="n">
        <f aca="false">MAX(R186+S186-T186,0)</f>
        <v>0</v>
      </c>
      <c r="V186" s="37" t="n">
        <f aca="false">Y185</f>
        <v>0</v>
      </c>
      <c r="W186" s="37" t="n">
        <f aca="false">V186*Inputs!$K$13/12</f>
        <v>0</v>
      </c>
      <c r="X186" s="37" t="n">
        <f aca="false">IF(V186&lt;=0,0,MIN(Inputs!$L$13,V186+W186))</f>
        <v>0</v>
      </c>
      <c r="Y186" s="37" t="n">
        <f aca="false">MAX(V186+W186-X186,0)</f>
        <v>0</v>
      </c>
      <c r="Z186" s="37" t="n">
        <f aca="false">E186+I186+M186+Q186+U186+Y186</f>
        <v>0</v>
      </c>
      <c r="AA186" s="37" t="n">
        <f aca="false">C186+G186+K186+O186+S186+W186</f>
        <v>0</v>
      </c>
    </row>
    <row r="187" customFormat="false" ht="15" hidden="false" customHeight="false" outlineLevel="0" collapsed="false">
      <c r="A187" s="36" t="n">
        <v>183</v>
      </c>
      <c r="B187" s="37" t="n">
        <f aca="false">E186</f>
        <v>0</v>
      </c>
      <c r="C187" s="37" t="n">
        <f aca="false">B187*Inputs!$K$8/12</f>
        <v>0</v>
      </c>
      <c r="D187" s="37" t="n">
        <f aca="false">IF(B187&lt;=0,0,MIN(Inputs!$L$8,B187+C187))</f>
        <v>0</v>
      </c>
      <c r="E187" s="37" t="n">
        <f aca="false">MAX(B187+C187-D187,0)</f>
        <v>0</v>
      </c>
      <c r="F187" s="37" t="n">
        <f aca="false">I186</f>
        <v>0</v>
      </c>
      <c r="G187" s="37" t="n">
        <f aca="false">F187*Inputs!$K$9/12</f>
        <v>0</v>
      </c>
      <c r="H187" s="37" t="n">
        <f aca="false">IF(F187&lt;=0,0,MIN(Inputs!$L$9,F187+G187))</f>
        <v>0</v>
      </c>
      <c r="I187" s="37" t="n">
        <f aca="false">MAX(F187+G187-H187,0)</f>
        <v>0</v>
      </c>
      <c r="J187" s="37" t="n">
        <f aca="false">M186</f>
        <v>0</v>
      </c>
      <c r="K187" s="37" t="n">
        <f aca="false">J187*Inputs!$K$10/12</f>
        <v>0</v>
      </c>
      <c r="L187" s="37" t="n">
        <f aca="false">IF(J187&lt;=0,0,MIN(Inputs!$L$10,J187+K187))</f>
        <v>0</v>
      </c>
      <c r="M187" s="37" t="n">
        <f aca="false">MAX(J187+K187-L187,0)</f>
        <v>0</v>
      </c>
      <c r="N187" s="37" t="n">
        <f aca="false">Q186</f>
        <v>0</v>
      </c>
      <c r="O187" s="37" t="n">
        <f aca="false">N187*Inputs!$K$11/12</f>
        <v>0</v>
      </c>
      <c r="P187" s="37" t="n">
        <f aca="false">IF(N187&lt;=0,0,MIN(Inputs!$L$11,N187+O187))</f>
        <v>0</v>
      </c>
      <c r="Q187" s="37" t="n">
        <f aca="false">MAX(N187+O187-P187,0)</f>
        <v>0</v>
      </c>
      <c r="R187" s="37" t="n">
        <f aca="false">U186</f>
        <v>0</v>
      </c>
      <c r="S187" s="37" t="n">
        <f aca="false">R187*Inputs!$K$12/12</f>
        <v>0</v>
      </c>
      <c r="T187" s="37" t="n">
        <f aca="false">IF(R187&lt;=0,0,MIN(Inputs!$L$12,R187+S187))</f>
        <v>0</v>
      </c>
      <c r="U187" s="37" t="n">
        <f aca="false">MAX(R187+S187-T187,0)</f>
        <v>0</v>
      </c>
      <c r="V187" s="37" t="n">
        <f aca="false">Y186</f>
        <v>0</v>
      </c>
      <c r="W187" s="37" t="n">
        <f aca="false">V187*Inputs!$K$13/12</f>
        <v>0</v>
      </c>
      <c r="X187" s="37" t="n">
        <f aca="false">IF(V187&lt;=0,0,MIN(Inputs!$L$13,V187+W187))</f>
        <v>0</v>
      </c>
      <c r="Y187" s="37" t="n">
        <f aca="false">MAX(V187+W187-X187,0)</f>
        <v>0</v>
      </c>
      <c r="Z187" s="37" t="n">
        <f aca="false">E187+I187+M187+Q187+U187+Y187</f>
        <v>0</v>
      </c>
      <c r="AA187" s="37" t="n">
        <f aca="false">C187+G187+K187+O187+S187+W187</f>
        <v>0</v>
      </c>
    </row>
    <row r="188" customFormat="false" ht="15" hidden="false" customHeight="false" outlineLevel="0" collapsed="false">
      <c r="A188" s="36" t="n">
        <v>184</v>
      </c>
      <c r="B188" s="37" t="n">
        <f aca="false">E187</f>
        <v>0</v>
      </c>
      <c r="C188" s="37" t="n">
        <f aca="false">B188*Inputs!$K$8/12</f>
        <v>0</v>
      </c>
      <c r="D188" s="37" t="n">
        <f aca="false">IF(B188&lt;=0,0,MIN(Inputs!$L$8,B188+C188))</f>
        <v>0</v>
      </c>
      <c r="E188" s="37" t="n">
        <f aca="false">MAX(B188+C188-D188,0)</f>
        <v>0</v>
      </c>
      <c r="F188" s="37" t="n">
        <f aca="false">I187</f>
        <v>0</v>
      </c>
      <c r="G188" s="37" t="n">
        <f aca="false">F188*Inputs!$K$9/12</f>
        <v>0</v>
      </c>
      <c r="H188" s="37" t="n">
        <f aca="false">IF(F188&lt;=0,0,MIN(Inputs!$L$9,F188+G188))</f>
        <v>0</v>
      </c>
      <c r="I188" s="37" t="n">
        <f aca="false">MAX(F188+G188-H188,0)</f>
        <v>0</v>
      </c>
      <c r="J188" s="37" t="n">
        <f aca="false">M187</f>
        <v>0</v>
      </c>
      <c r="K188" s="37" t="n">
        <f aca="false">J188*Inputs!$K$10/12</f>
        <v>0</v>
      </c>
      <c r="L188" s="37" t="n">
        <f aca="false">IF(J188&lt;=0,0,MIN(Inputs!$L$10,J188+K188))</f>
        <v>0</v>
      </c>
      <c r="M188" s="37" t="n">
        <f aca="false">MAX(J188+K188-L188,0)</f>
        <v>0</v>
      </c>
      <c r="N188" s="37" t="n">
        <f aca="false">Q187</f>
        <v>0</v>
      </c>
      <c r="O188" s="37" t="n">
        <f aca="false">N188*Inputs!$K$11/12</f>
        <v>0</v>
      </c>
      <c r="P188" s="37" t="n">
        <f aca="false">IF(N188&lt;=0,0,MIN(Inputs!$L$11,N188+O188))</f>
        <v>0</v>
      </c>
      <c r="Q188" s="37" t="n">
        <f aca="false">MAX(N188+O188-P188,0)</f>
        <v>0</v>
      </c>
      <c r="R188" s="37" t="n">
        <f aca="false">U187</f>
        <v>0</v>
      </c>
      <c r="S188" s="37" t="n">
        <f aca="false">R188*Inputs!$K$12/12</f>
        <v>0</v>
      </c>
      <c r="T188" s="37" t="n">
        <f aca="false">IF(R188&lt;=0,0,MIN(Inputs!$L$12,R188+S188))</f>
        <v>0</v>
      </c>
      <c r="U188" s="37" t="n">
        <f aca="false">MAX(R188+S188-T188,0)</f>
        <v>0</v>
      </c>
      <c r="V188" s="37" t="n">
        <f aca="false">Y187</f>
        <v>0</v>
      </c>
      <c r="W188" s="37" t="n">
        <f aca="false">V188*Inputs!$K$13/12</f>
        <v>0</v>
      </c>
      <c r="X188" s="37" t="n">
        <f aca="false">IF(V188&lt;=0,0,MIN(Inputs!$L$13,V188+W188))</f>
        <v>0</v>
      </c>
      <c r="Y188" s="37" t="n">
        <f aca="false">MAX(V188+W188-X188,0)</f>
        <v>0</v>
      </c>
      <c r="Z188" s="37" t="n">
        <f aca="false">E188+I188+M188+Q188+U188+Y188</f>
        <v>0</v>
      </c>
      <c r="AA188" s="37" t="n">
        <f aca="false">C188+G188+K188+O188+S188+W188</f>
        <v>0</v>
      </c>
    </row>
    <row r="189" customFormat="false" ht="15" hidden="false" customHeight="false" outlineLevel="0" collapsed="false">
      <c r="A189" s="36" t="n">
        <v>185</v>
      </c>
      <c r="B189" s="37" t="n">
        <f aca="false">E188</f>
        <v>0</v>
      </c>
      <c r="C189" s="37" t="n">
        <f aca="false">B189*Inputs!$K$8/12</f>
        <v>0</v>
      </c>
      <c r="D189" s="37" t="n">
        <f aca="false">IF(B189&lt;=0,0,MIN(Inputs!$L$8,B189+C189))</f>
        <v>0</v>
      </c>
      <c r="E189" s="37" t="n">
        <f aca="false">MAX(B189+C189-D189,0)</f>
        <v>0</v>
      </c>
      <c r="F189" s="37" t="n">
        <f aca="false">I188</f>
        <v>0</v>
      </c>
      <c r="G189" s="37" t="n">
        <f aca="false">F189*Inputs!$K$9/12</f>
        <v>0</v>
      </c>
      <c r="H189" s="37" t="n">
        <f aca="false">IF(F189&lt;=0,0,MIN(Inputs!$L$9,F189+G189))</f>
        <v>0</v>
      </c>
      <c r="I189" s="37" t="n">
        <f aca="false">MAX(F189+G189-H189,0)</f>
        <v>0</v>
      </c>
      <c r="J189" s="37" t="n">
        <f aca="false">M188</f>
        <v>0</v>
      </c>
      <c r="K189" s="37" t="n">
        <f aca="false">J189*Inputs!$K$10/12</f>
        <v>0</v>
      </c>
      <c r="L189" s="37" t="n">
        <f aca="false">IF(J189&lt;=0,0,MIN(Inputs!$L$10,J189+K189))</f>
        <v>0</v>
      </c>
      <c r="M189" s="37" t="n">
        <f aca="false">MAX(J189+K189-L189,0)</f>
        <v>0</v>
      </c>
      <c r="N189" s="37" t="n">
        <f aca="false">Q188</f>
        <v>0</v>
      </c>
      <c r="O189" s="37" t="n">
        <f aca="false">N189*Inputs!$K$11/12</f>
        <v>0</v>
      </c>
      <c r="P189" s="37" t="n">
        <f aca="false">IF(N189&lt;=0,0,MIN(Inputs!$L$11,N189+O189))</f>
        <v>0</v>
      </c>
      <c r="Q189" s="37" t="n">
        <f aca="false">MAX(N189+O189-P189,0)</f>
        <v>0</v>
      </c>
      <c r="R189" s="37" t="n">
        <f aca="false">U188</f>
        <v>0</v>
      </c>
      <c r="S189" s="37" t="n">
        <f aca="false">R189*Inputs!$K$12/12</f>
        <v>0</v>
      </c>
      <c r="T189" s="37" t="n">
        <f aca="false">IF(R189&lt;=0,0,MIN(Inputs!$L$12,R189+S189))</f>
        <v>0</v>
      </c>
      <c r="U189" s="37" t="n">
        <f aca="false">MAX(R189+S189-T189,0)</f>
        <v>0</v>
      </c>
      <c r="V189" s="37" t="n">
        <f aca="false">Y188</f>
        <v>0</v>
      </c>
      <c r="W189" s="37" t="n">
        <f aca="false">V189*Inputs!$K$13/12</f>
        <v>0</v>
      </c>
      <c r="X189" s="37" t="n">
        <f aca="false">IF(V189&lt;=0,0,MIN(Inputs!$L$13,V189+W189))</f>
        <v>0</v>
      </c>
      <c r="Y189" s="37" t="n">
        <f aca="false">MAX(V189+W189-X189,0)</f>
        <v>0</v>
      </c>
      <c r="Z189" s="37" t="n">
        <f aca="false">E189+I189+M189+Q189+U189+Y189</f>
        <v>0</v>
      </c>
      <c r="AA189" s="37" t="n">
        <f aca="false">C189+G189+K189+O189+S189+W189</f>
        <v>0</v>
      </c>
    </row>
    <row r="190" customFormat="false" ht="15" hidden="false" customHeight="false" outlineLevel="0" collapsed="false">
      <c r="A190" s="36" t="n">
        <v>186</v>
      </c>
      <c r="B190" s="37" t="n">
        <f aca="false">E189</f>
        <v>0</v>
      </c>
      <c r="C190" s="37" t="n">
        <f aca="false">B190*Inputs!$K$8/12</f>
        <v>0</v>
      </c>
      <c r="D190" s="37" t="n">
        <f aca="false">IF(B190&lt;=0,0,MIN(Inputs!$L$8,B190+C190))</f>
        <v>0</v>
      </c>
      <c r="E190" s="37" t="n">
        <f aca="false">MAX(B190+C190-D190,0)</f>
        <v>0</v>
      </c>
      <c r="F190" s="37" t="n">
        <f aca="false">I189</f>
        <v>0</v>
      </c>
      <c r="G190" s="37" t="n">
        <f aca="false">F190*Inputs!$K$9/12</f>
        <v>0</v>
      </c>
      <c r="H190" s="37" t="n">
        <f aca="false">IF(F190&lt;=0,0,MIN(Inputs!$L$9,F190+G190))</f>
        <v>0</v>
      </c>
      <c r="I190" s="37" t="n">
        <f aca="false">MAX(F190+G190-H190,0)</f>
        <v>0</v>
      </c>
      <c r="J190" s="37" t="n">
        <f aca="false">M189</f>
        <v>0</v>
      </c>
      <c r="K190" s="37" t="n">
        <f aca="false">J190*Inputs!$K$10/12</f>
        <v>0</v>
      </c>
      <c r="L190" s="37" t="n">
        <f aca="false">IF(J190&lt;=0,0,MIN(Inputs!$L$10,J190+K190))</f>
        <v>0</v>
      </c>
      <c r="M190" s="37" t="n">
        <f aca="false">MAX(J190+K190-L190,0)</f>
        <v>0</v>
      </c>
      <c r="N190" s="37" t="n">
        <f aca="false">Q189</f>
        <v>0</v>
      </c>
      <c r="O190" s="37" t="n">
        <f aca="false">N190*Inputs!$K$11/12</f>
        <v>0</v>
      </c>
      <c r="P190" s="37" t="n">
        <f aca="false">IF(N190&lt;=0,0,MIN(Inputs!$L$11,N190+O190))</f>
        <v>0</v>
      </c>
      <c r="Q190" s="37" t="n">
        <f aca="false">MAX(N190+O190-P190,0)</f>
        <v>0</v>
      </c>
      <c r="R190" s="37" t="n">
        <f aca="false">U189</f>
        <v>0</v>
      </c>
      <c r="S190" s="37" t="n">
        <f aca="false">R190*Inputs!$K$12/12</f>
        <v>0</v>
      </c>
      <c r="T190" s="37" t="n">
        <f aca="false">IF(R190&lt;=0,0,MIN(Inputs!$L$12,R190+S190))</f>
        <v>0</v>
      </c>
      <c r="U190" s="37" t="n">
        <f aca="false">MAX(R190+S190-T190,0)</f>
        <v>0</v>
      </c>
      <c r="V190" s="37" t="n">
        <f aca="false">Y189</f>
        <v>0</v>
      </c>
      <c r="W190" s="37" t="n">
        <f aca="false">V190*Inputs!$K$13/12</f>
        <v>0</v>
      </c>
      <c r="X190" s="37" t="n">
        <f aca="false">IF(V190&lt;=0,0,MIN(Inputs!$L$13,V190+W190))</f>
        <v>0</v>
      </c>
      <c r="Y190" s="37" t="n">
        <f aca="false">MAX(V190+W190-X190,0)</f>
        <v>0</v>
      </c>
      <c r="Z190" s="37" t="n">
        <f aca="false">E190+I190+M190+Q190+U190+Y190</f>
        <v>0</v>
      </c>
      <c r="AA190" s="37" t="n">
        <f aca="false">C190+G190+K190+O190+S190+W190</f>
        <v>0</v>
      </c>
    </row>
    <row r="191" customFormat="false" ht="15" hidden="false" customHeight="false" outlineLevel="0" collapsed="false">
      <c r="A191" s="36" t="n">
        <v>187</v>
      </c>
      <c r="B191" s="37" t="n">
        <f aca="false">E190</f>
        <v>0</v>
      </c>
      <c r="C191" s="37" t="n">
        <f aca="false">B191*Inputs!$K$8/12</f>
        <v>0</v>
      </c>
      <c r="D191" s="37" t="n">
        <f aca="false">IF(B191&lt;=0,0,MIN(Inputs!$L$8,B191+C191))</f>
        <v>0</v>
      </c>
      <c r="E191" s="37" t="n">
        <f aca="false">MAX(B191+C191-D191,0)</f>
        <v>0</v>
      </c>
      <c r="F191" s="37" t="n">
        <f aca="false">I190</f>
        <v>0</v>
      </c>
      <c r="G191" s="37" t="n">
        <f aca="false">F191*Inputs!$K$9/12</f>
        <v>0</v>
      </c>
      <c r="H191" s="37" t="n">
        <f aca="false">IF(F191&lt;=0,0,MIN(Inputs!$L$9,F191+G191))</f>
        <v>0</v>
      </c>
      <c r="I191" s="37" t="n">
        <f aca="false">MAX(F191+G191-H191,0)</f>
        <v>0</v>
      </c>
      <c r="J191" s="37" t="n">
        <f aca="false">M190</f>
        <v>0</v>
      </c>
      <c r="K191" s="37" t="n">
        <f aca="false">J191*Inputs!$K$10/12</f>
        <v>0</v>
      </c>
      <c r="L191" s="37" t="n">
        <f aca="false">IF(J191&lt;=0,0,MIN(Inputs!$L$10,J191+K191))</f>
        <v>0</v>
      </c>
      <c r="M191" s="37" t="n">
        <f aca="false">MAX(J191+K191-L191,0)</f>
        <v>0</v>
      </c>
      <c r="N191" s="37" t="n">
        <f aca="false">Q190</f>
        <v>0</v>
      </c>
      <c r="O191" s="37" t="n">
        <f aca="false">N191*Inputs!$K$11/12</f>
        <v>0</v>
      </c>
      <c r="P191" s="37" t="n">
        <f aca="false">IF(N191&lt;=0,0,MIN(Inputs!$L$11,N191+O191))</f>
        <v>0</v>
      </c>
      <c r="Q191" s="37" t="n">
        <f aca="false">MAX(N191+O191-P191,0)</f>
        <v>0</v>
      </c>
      <c r="R191" s="37" t="n">
        <f aca="false">U190</f>
        <v>0</v>
      </c>
      <c r="S191" s="37" t="n">
        <f aca="false">R191*Inputs!$K$12/12</f>
        <v>0</v>
      </c>
      <c r="T191" s="37" t="n">
        <f aca="false">IF(R191&lt;=0,0,MIN(Inputs!$L$12,R191+S191))</f>
        <v>0</v>
      </c>
      <c r="U191" s="37" t="n">
        <f aca="false">MAX(R191+S191-T191,0)</f>
        <v>0</v>
      </c>
      <c r="V191" s="37" t="n">
        <f aca="false">Y190</f>
        <v>0</v>
      </c>
      <c r="W191" s="37" t="n">
        <f aca="false">V191*Inputs!$K$13/12</f>
        <v>0</v>
      </c>
      <c r="X191" s="37" t="n">
        <f aca="false">IF(V191&lt;=0,0,MIN(Inputs!$L$13,V191+W191))</f>
        <v>0</v>
      </c>
      <c r="Y191" s="37" t="n">
        <f aca="false">MAX(V191+W191-X191,0)</f>
        <v>0</v>
      </c>
      <c r="Z191" s="37" t="n">
        <f aca="false">E191+I191+M191+Q191+U191+Y191</f>
        <v>0</v>
      </c>
      <c r="AA191" s="37" t="n">
        <f aca="false">C191+G191+K191+O191+S191+W191</f>
        <v>0</v>
      </c>
    </row>
    <row r="192" customFormat="false" ht="15" hidden="false" customHeight="false" outlineLevel="0" collapsed="false">
      <c r="A192" s="36" t="n">
        <v>188</v>
      </c>
      <c r="B192" s="37" t="n">
        <f aca="false">E191</f>
        <v>0</v>
      </c>
      <c r="C192" s="37" t="n">
        <f aca="false">B192*Inputs!$K$8/12</f>
        <v>0</v>
      </c>
      <c r="D192" s="37" t="n">
        <f aca="false">IF(B192&lt;=0,0,MIN(Inputs!$L$8,B192+C192))</f>
        <v>0</v>
      </c>
      <c r="E192" s="37" t="n">
        <f aca="false">MAX(B192+C192-D192,0)</f>
        <v>0</v>
      </c>
      <c r="F192" s="37" t="n">
        <f aca="false">I191</f>
        <v>0</v>
      </c>
      <c r="G192" s="37" t="n">
        <f aca="false">F192*Inputs!$K$9/12</f>
        <v>0</v>
      </c>
      <c r="H192" s="37" t="n">
        <f aca="false">IF(F192&lt;=0,0,MIN(Inputs!$L$9,F192+G192))</f>
        <v>0</v>
      </c>
      <c r="I192" s="37" t="n">
        <f aca="false">MAX(F192+G192-H192,0)</f>
        <v>0</v>
      </c>
      <c r="J192" s="37" t="n">
        <f aca="false">M191</f>
        <v>0</v>
      </c>
      <c r="K192" s="37" t="n">
        <f aca="false">J192*Inputs!$K$10/12</f>
        <v>0</v>
      </c>
      <c r="L192" s="37" t="n">
        <f aca="false">IF(J192&lt;=0,0,MIN(Inputs!$L$10,J192+K192))</f>
        <v>0</v>
      </c>
      <c r="M192" s="37" t="n">
        <f aca="false">MAX(J192+K192-L192,0)</f>
        <v>0</v>
      </c>
      <c r="N192" s="37" t="n">
        <f aca="false">Q191</f>
        <v>0</v>
      </c>
      <c r="O192" s="37" t="n">
        <f aca="false">N192*Inputs!$K$11/12</f>
        <v>0</v>
      </c>
      <c r="P192" s="37" t="n">
        <f aca="false">IF(N192&lt;=0,0,MIN(Inputs!$L$11,N192+O192))</f>
        <v>0</v>
      </c>
      <c r="Q192" s="37" t="n">
        <f aca="false">MAX(N192+O192-P192,0)</f>
        <v>0</v>
      </c>
      <c r="R192" s="37" t="n">
        <f aca="false">U191</f>
        <v>0</v>
      </c>
      <c r="S192" s="37" t="n">
        <f aca="false">R192*Inputs!$K$12/12</f>
        <v>0</v>
      </c>
      <c r="T192" s="37" t="n">
        <f aca="false">IF(R192&lt;=0,0,MIN(Inputs!$L$12,R192+S192))</f>
        <v>0</v>
      </c>
      <c r="U192" s="37" t="n">
        <f aca="false">MAX(R192+S192-T192,0)</f>
        <v>0</v>
      </c>
      <c r="V192" s="37" t="n">
        <f aca="false">Y191</f>
        <v>0</v>
      </c>
      <c r="W192" s="37" t="n">
        <f aca="false">V192*Inputs!$K$13/12</f>
        <v>0</v>
      </c>
      <c r="X192" s="37" t="n">
        <f aca="false">IF(V192&lt;=0,0,MIN(Inputs!$L$13,V192+W192))</f>
        <v>0</v>
      </c>
      <c r="Y192" s="37" t="n">
        <f aca="false">MAX(V192+W192-X192,0)</f>
        <v>0</v>
      </c>
      <c r="Z192" s="37" t="n">
        <f aca="false">E192+I192+M192+Q192+U192+Y192</f>
        <v>0</v>
      </c>
      <c r="AA192" s="37" t="n">
        <f aca="false">C192+G192+K192+O192+S192+W192</f>
        <v>0</v>
      </c>
    </row>
    <row r="193" customFormat="false" ht="15" hidden="false" customHeight="false" outlineLevel="0" collapsed="false">
      <c r="A193" s="36" t="n">
        <v>189</v>
      </c>
      <c r="B193" s="37" t="n">
        <f aca="false">E192</f>
        <v>0</v>
      </c>
      <c r="C193" s="37" t="n">
        <f aca="false">B193*Inputs!$K$8/12</f>
        <v>0</v>
      </c>
      <c r="D193" s="37" t="n">
        <f aca="false">IF(B193&lt;=0,0,MIN(Inputs!$L$8,B193+C193))</f>
        <v>0</v>
      </c>
      <c r="E193" s="37" t="n">
        <f aca="false">MAX(B193+C193-D193,0)</f>
        <v>0</v>
      </c>
      <c r="F193" s="37" t="n">
        <f aca="false">I192</f>
        <v>0</v>
      </c>
      <c r="G193" s="37" t="n">
        <f aca="false">F193*Inputs!$K$9/12</f>
        <v>0</v>
      </c>
      <c r="H193" s="37" t="n">
        <f aca="false">IF(F193&lt;=0,0,MIN(Inputs!$L$9,F193+G193))</f>
        <v>0</v>
      </c>
      <c r="I193" s="37" t="n">
        <f aca="false">MAX(F193+G193-H193,0)</f>
        <v>0</v>
      </c>
      <c r="J193" s="37" t="n">
        <f aca="false">M192</f>
        <v>0</v>
      </c>
      <c r="K193" s="37" t="n">
        <f aca="false">J193*Inputs!$K$10/12</f>
        <v>0</v>
      </c>
      <c r="L193" s="37" t="n">
        <f aca="false">IF(J193&lt;=0,0,MIN(Inputs!$L$10,J193+K193))</f>
        <v>0</v>
      </c>
      <c r="M193" s="37" t="n">
        <f aca="false">MAX(J193+K193-L193,0)</f>
        <v>0</v>
      </c>
      <c r="N193" s="37" t="n">
        <f aca="false">Q192</f>
        <v>0</v>
      </c>
      <c r="O193" s="37" t="n">
        <f aca="false">N193*Inputs!$K$11/12</f>
        <v>0</v>
      </c>
      <c r="P193" s="37" t="n">
        <f aca="false">IF(N193&lt;=0,0,MIN(Inputs!$L$11,N193+O193))</f>
        <v>0</v>
      </c>
      <c r="Q193" s="37" t="n">
        <f aca="false">MAX(N193+O193-P193,0)</f>
        <v>0</v>
      </c>
      <c r="R193" s="37" t="n">
        <f aca="false">U192</f>
        <v>0</v>
      </c>
      <c r="S193" s="37" t="n">
        <f aca="false">R193*Inputs!$K$12/12</f>
        <v>0</v>
      </c>
      <c r="T193" s="37" t="n">
        <f aca="false">IF(R193&lt;=0,0,MIN(Inputs!$L$12,R193+S193))</f>
        <v>0</v>
      </c>
      <c r="U193" s="37" t="n">
        <f aca="false">MAX(R193+S193-T193,0)</f>
        <v>0</v>
      </c>
      <c r="V193" s="37" t="n">
        <f aca="false">Y192</f>
        <v>0</v>
      </c>
      <c r="W193" s="37" t="n">
        <f aca="false">V193*Inputs!$K$13/12</f>
        <v>0</v>
      </c>
      <c r="X193" s="37" t="n">
        <f aca="false">IF(V193&lt;=0,0,MIN(Inputs!$L$13,V193+W193))</f>
        <v>0</v>
      </c>
      <c r="Y193" s="37" t="n">
        <f aca="false">MAX(V193+W193-X193,0)</f>
        <v>0</v>
      </c>
      <c r="Z193" s="37" t="n">
        <f aca="false">E193+I193+M193+Q193+U193+Y193</f>
        <v>0</v>
      </c>
      <c r="AA193" s="37" t="n">
        <f aca="false">C193+G193+K193+O193+S193+W193</f>
        <v>0</v>
      </c>
    </row>
    <row r="194" customFormat="false" ht="15" hidden="false" customHeight="false" outlineLevel="0" collapsed="false">
      <c r="A194" s="36" t="n">
        <v>190</v>
      </c>
      <c r="B194" s="37" t="n">
        <f aca="false">E193</f>
        <v>0</v>
      </c>
      <c r="C194" s="37" t="n">
        <f aca="false">B194*Inputs!$K$8/12</f>
        <v>0</v>
      </c>
      <c r="D194" s="37" t="n">
        <f aca="false">IF(B194&lt;=0,0,MIN(Inputs!$L$8,B194+C194))</f>
        <v>0</v>
      </c>
      <c r="E194" s="37" t="n">
        <f aca="false">MAX(B194+C194-D194,0)</f>
        <v>0</v>
      </c>
      <c r="F194" s="37" t="n">
        <f aca="false">I193</f>
        <v>0</v>
      </c>
      <c r="G194" s="37" t="n">
        <f aca="false">F194*Inputs!$K$9/12</f>
        <v>0</v>
      </c>
      <c r="H194" s="37" t="n">
        <f aca="false">IF(F194&lt;=0,0,MIN(Inputs!$L$9,F194+G194))</f>
        <v>0</v>
      </c>
      <c r="I194" s="37" t="n">
        <f aca="false">MAX(F194+G194-H194,0)</f>
        <v>0</v>
      </c>
      <c r="J194" s="37" t="n">
        <f aca="false">M193</f>
        <v>0</v>
      </c>
      <c r="K194" s="37" t="n">
        <f aca="false">J194*Inputs!$K$10/12</f>
        <v>0</v>
      </c>
      <c r="L194" s="37" t="n">
        <f aca="false">IF(J194&lt;=0,0,MIN(Inputs!$L$10,J194+K194))</f>
        <v>0</v>
      </c>
      <c r="M194" s="37" t="n">
        <f aca="false">MAX(J194+K194-L194,0)</f>
        <v>0</v>
      </c>
      <c r="N194" s="37" t="n">
        <f aca="false">Q193</f>
        <v>0</v>
      </c>
      <c r="O194" s="37" t="n">
        <f aca="false">N194*Inputs!$K$11/12</f>
        <v>0</v>
      </c>
      <c r="P194" s="37" t="n">
        <f aca="false">IF(N194&lt;=0,0,MIN(Inputs!$L$11,N194+O194))</f>
        <v>0</v>
      </c>
      <c r="Q194" s="37" t="n">
        <f aca="false">MAX(N194+O194-P194,0)</f>
        <v>0</v>
      </c>
      <c r="R194" s="37" t="n">
        <f aca="false">U193</f>
        <v>0</v>
      </c>
      <c r="S194" s="37" t="n">
        <f aca="false">R194*Inputs!$K$12/12</f>
        <v>0</v>
      </c>
      <c r="T194" s="37" t="n">
        <f aca="false">IF(R194&lt;=0,0,MIN(Inputs!$L$12,R194+S194))</f>
        <v>0</v>
      </c>
      <c r="U194" s="37" t="n">
        <f aca="false">MAX(R194+S194-T194,0)</f>
        <v>0</v>
      </c>
      <c r="V194" s="37" t="n">
        <f aca="false">Y193</f>
        <v>0</v>
      </c>
      <c r="W194" s="37" t="n">
        <f aca="false">V194*Inputs!$K$13/12</f>
        <v>0</v>
      </c>
      <c r="X194" s="37" t="n">
        <f aca="false">IF(V194&lt;=0,0,MIN(Inputs!$L$13,V194+W194))</f>
        <v>0</v>
      </c>
      <c r="Y194" s="37" t="n">
        <f aca="false">MAX(V194+W194-X194,0)</f>
        <v>0</v>
      </c>
      <c r="Z194" s="37" t="n">
        <f aca="false">E194+I194+M194+Q194+U194+Y194</f>
        <v>0</v>
      </c>
      <c r="AA194" s="37" t="n">
        <f aca="false">C194+G194+K194+O194+S194+W194</f>
        <v>0</v>
      </c>
    </row>
    <row r="195" customFormat="false" ht="15" hidden="false" customHeight="false" outlineLevel="0" collapsed="false">
      <c r="A195" s="36" t="n">
        <v>191</v>
      </c>
      <c r="B195" s="37" t="n">
        <f aca="false">E194</f>
        <v>0</v>
      </c>
      <c r="C195" s="37" t="n">
        <f aca="false">B195*Inputs!$K$8/12</f>
        <v>0</v>
      </c>
      <c r="D195" s="37" t="n">
        <f aca="false">IF(B195&lt;=0,0,MIN(Inputs!$L$8,B195+C195))</f>
        <v>0</v>
      </c>
      <c r="E195" s="37" t="n">
        <f aca="false">MAX(B195+C195-D195,0)</f>
        <v>0</v>
      </c>
      <c r="F195" s="37" t="n">
        <f aca="false">I194</f>
        <v>0</v>
      </c>
      <c r="G195" s="37" t="n">
        <f aca="false">F195*Inputs!$K$9/12</f>
        <v>0</v>
      </c>
      <c r="H195" s="37" t="n">
        <f aca="false">IF(F195&lt;=0,0,MIN(Inputs!$L$9,F195+G195))</f>
        <v>0</v>
      </c>
      <c r="I195" s="37" t="n">
        <f aca="false">MAX(F195+G195-H195,0)</f>
        <v>0</v>
      </c>
      <c r="J195" s="37" t="n">
        <f aca="false">M194</f>
        <v>0</v>
      </c>
      <c r="K195" s="37" t="n">
        <f aca="false">J195*Inputs!$K$10/12</f>
        <v>0</v>
      </c>
      <c r="L195" s="37" t="n">
        <f aca="false">IF(J195&lt;=0,0,MIN(Inputs!$L$10,J195+K195))</f>
        <v>0</v>
      </c>
      <c r="M195" s="37" t="n">
        <f aca="false">MAX(J195+K195-L195,0)</f>
        <v>0</v>
      </c>
      <c r="N195" s="37" t="n">
        <f aca="false">Q194</f>
        <v>0</v>
      </c>
      <c r="O195" s="37" t="n">
        <f aca="false">N195*Inputs!$K$11/12</f>
        <v>0</v>
      </c>
      <c r="P195" s="37" t="n">
        <f aca="false">IF(N195&lt;=0,0,MIN(Inputs!$L$11,N195+O195))</f>
        <v>0</v>
      </c>
      <c r="Q195" s="37" t="n">
        <f aca="false">MAX(N195+O195-P195,0)</f>
        <v>0</v>
      </c>
      <c r="R195" s="37" t="n">
        <f aca="false">U194</f>
        <v>0</v>
      </c>
      <c r="S195" s="37" t="n">
        <f aca="false">R195*Inputs!$K$12/12</f>
        <v>0</v>
      </c>
      <c r="T195" s="37" t="n">
        <f aca="false">IF(R195&lt;=0,0,MIN(Inputs!$L$12,R195+S195))</f>
        <v>0</v>
      </c>
      <c r="U195" s="37" t="n">
        <f aca="false">MAX(R195+S195-T195,0)</f>
        <v>0</v>
      </c>
      <c r="V195" s="37" t="n">
        <f aca="false">Y194</f>
        <v>0</v>
      </c>
      <c r="W195" s="37" t="n">
        <f aca="false">V195*Inputs!$K$13/12</f>
        <v>0</v>
      </c>
      <c r="X195" s="37" t="n">
        <f aca="false">IF(V195&lt;=0,0,MIN(Inputs!$L$13,V195+W195))</f>
        <v>0</v>
      </c>
      <c r="Y195" s="37" t="n">
        <f aca="false">MAX(V195+W195-X195,0)</f>
        <v>0</v>
      </c>
      <c r="Z195" s="37" t="n">
        <f aca="false">E195+I195+M195+Q195+U195+Y195</f>
        <v>0</v>
      </c>
      <c r="AA195" s="37" t="n">
        <f aca="false">C195+G195+K195+O195+S195+W195</f>
        <v>0</v>
      </c>
    </row>
    <row r="196" customFormat="false" ht="15" hidden="false" customHeight="false" outlineLevel="0" collapsed="false">
      <c r="A196" s="36" t="n">
        <v>192</v>
      </c>
      <c r="B196" s="37" t="n">
        <f aca="false">E195</f>
        <v>0</v>
      </c>
      <c r="C196" s="37" t="n">
        <f aca="false">B196*Inputs!$K$8/12</f>
        <v>0</v>
      </c>
      <c r="D196" s="37" t="n">
        <f aca="false">IF(B196&lt;=0,0,MIN(Inputs!$L$8,B196+C196))</f>
        <v>0</v>
      </c>
      <c r="E196" s="37" t="n">
        <f aca="false">MAX(B196+C196-D196,0)</f>
        <v>0</v>
      </c>
      <c r="F196" s="37" t="n">
        <f aca="false">I195</f>
        <v>0</v>
      </c>
      <c r="G196" s="37" t="n">
        <f aca="false">F196*Inputs!$K$9/12</f>
        <v>0</v>
      </c>
      <c r="H196" s="37" t="n">
        <f aca="false">IF(F196&lt;=0,0,MIN(Inputs!$L$9,F196+G196))</f>
        <v>0</v>
      </c>
      <c r="I196" s="37" t="n">
        <f aca="false">MAX(F196+G196-H196,0)</f>
        <v>0</v>
      </c>
      <c r="J196" s="37" t="n">
        <f aca="false">M195</f>
        <v>0</v>
      </c>
      <c r="K196" s="37" t="n">
        <f aca="false">J196*Inputs!$K$10/12</f>
        <v>0</v>
      </c>
      <c r="L196" s="37" t="n">
        <f aca="false">IF(J196&lt;=0,0,MIN(Inputs!$L$10,J196+K196))</f>
        <v>0</v>
      </c>
      <c r="M196" s="37" t="n">
        <f aca="false">MAX(J196+K196-L196,0)</f>
        <v>0</v>
      </c>
      <c r="N196" s="37" t="n">
        <f aca="false">Q195</f>
        <v>0</v>
      </c>
      <c r="O196" s="37" t="n">
        <f aca="false">N196*Inputs!$K$11/12</f>
        <v>0</v>
      </c>
      <c r="P196" s="37" t="n">
        <f aca="false">IF(N196&lt;=0,0,MIN(Inputs!$L$11,N196+O196))</f>
        <v>0</v>
      </c>
      <c r="Q196" s="37" t="n">
        <f aca="false">MAX(N196+O196-P196,0)</f>
        <v>0</v>
      </c>
      <c r="R196" s="37" t="n">
        <f aca="false">U195</f>
        <v>0</v>
      </c>
      <c r="S196" s="37" t="n">
        <f aca="false">R196*Inputs!$K$12/12</f>
        <v>0</v>
      </c>
      <c r="T196" s="37" t="n">
        <f aca="false">IF(R196&lt;=0,0,MIN(Inputs!$L$12,R196+S196))</f>
        <v>0</v>
      </c>
      <c r="U196" s="37" t="n">
        <f aca="false">MAX(R196+S196-T196,0)</f>
        <v>0</v>
      </c>
      <c r="V196" s="37" t="n">
        <f aca="false">Y195</f>
        <v>0</v>
      </c>
      <c r="W196" s="37" t="n">
        <f aca="false">V196*Inputs!$K$13/12</f>
        <v>0</v>
      </c>
      <c r="X196" s="37" t="n">
        <f aca="false">IF(V196&lt;=0,0,MIN(Inputs!$L$13,V196+W196))</f>
        <v>0</v>
      </c>
      <c r="Y196" s="37" t="n">
        <f aca="false">MAX(V196+W196-X196,0)</f>
        <v>0</v>
      </c>
      <c r="Z196" s="37" t="n">
        <f aca="false">E196+I196+M196+Q196+U196+Y196</f>
        <v>0</v>
      </c>
      <c r="AA196" s="37" t="n">
        <f aca="false">C196+G196+K196+O196+S196+W196</f>
        <v>0</v>
      </c>
    </row>
    <row r="197" customFormat="false" ht="15" hidden="false" customHeight="false" outlineLevel="0" collapsed="false">
      <c r="A197" s="36" t="n">
        <v>193</v>
      </c>
      <c r="B197" s="37" t="n">
        <f aca="false">E196</f>
        <v>0</v>
      </c>
      <c r="C197" s="37" t="n">
        <f aca="false">B197*Inputs!$K$8/12</f>
        <v>0</v>
      </c>
      <c r="D197" s="37" t="n">
        <f aca="false">IF(B197&lt;=0,0,MIN(Inputs!$L$8,B197+C197))</f>
        <v>0</v>
      </c>
      <c r="E197" s="37" t="n">
        <f aca="false">MAX(B197+C197-D197,0)</f>
        <v>0</v>
      </c>
      <c r="F197" s="37" t="n">
        <f aca="false">I196</f>
        <v>0</v>
      </c>
      <c r="G197" s="37" t="n">
        <f aca="false">F197*Inputs!$K$9/12</f>
        <v>0</v>
      </c>
      <c r="H197" s="37" t="n">
        <f aca="false">IF(F197&lt;=0,0,MIN(Inputs!$L$9,F197+G197))</f>
        <v>0</v>
      </c>
      <c r="I197" s="37" t="n">
        <f aca="false">MAX(F197+G197-H197,0)</f>
        <v>0</v>
      </c>
      <c r="J197" s="37" t="n">
        <f aca="false">M196</f>
        <v>0</v>
      </c>
      <c r="K197" s="37" t="n">
        <f aca="false">J197*Inputs!$K$10/12</f>
        <v>0</v>
      </c>
      <c r="L197" s="37" t="n">
        <f aca="false">IF(J197&lt;=0,0,MIN(Inputs!$L$10,J197+K197))</f>
        <v>0</v>
      </c>
      <c r="M197" s="37" t="n">
        <f aca="false">MAX(J197+K197-L197,0)</f>
        <v>0</v>
      </c>
      <c r="N197" s="37" t="n">
        <f aca="false">Q196</f>
        <v>0</v>
      </c>
      <c r="O197" s="37" t="n">
        <f aca="false">N197*Inputs!$K$11/12</f>
        <v>0</v>
      </c>
      <c r="P197" s="37" t="n">
        <f aca="false">IF(N197&lt;=0,0,MIN(Inputs!$L$11,N197+O197))</f>
        <v>0</v>
      </c>
      <c r="Q197" s="37" t="n">
        <f aca="false">MAX(N197+O197-P197,0)</f>
        <v>0</v>
      </c>
      <c r="R197" s="37" t="n">
        <f aca="false">U196</f>
        <v>0</v>
      </c>
      <c r="S197" s="37" t="n">
        <f aca="false">R197*Inputs!$K$12/12</f>
        <v>0</v>
      </c>
      <c r="T197" s="37" t="n">
        <f aca="false">IF(R197&lt;=0,0,MIN(Inputs!$L$12,R197+S197))</f>
        <v>0</v>
      </c>
      <c r="U197" s="37" t="n">
        <f aca="false">MAX(R197+S197-T197,0)</f>
        <v>0</v>
      </c>
      <c r="V197" s="37" t="n">
        <f aca="false">Y196</f>
        <v>0</v>
      </c>
      <c r="W197" s="37" t="n">
        <f aca="false">V197*Inputs!$K$13/12</f>
        <v>0</v>
      </c>
      <c r="X197" s="37" t="n">
        <f aca="false">IF(V197&lt;=0,0,MIN(Inputs!$L$13,V197+W197))</f>
        <v>0</v>
      </c>
      <c r="Y197" s="37" t="n">
        <f aca="false">MAX(V197+W197-X197,0)</f>
        <v>0</v>
      </c>
      <c r="Z197" s="37" t="n">
        <f aca="false">E197+I197+M197+Q197+U197+Y197</f>
        <v>0</v>
      </c>
      <c r="AA197" s="37" t="n">
        <f aca="false">C197+G197+K197+O197+S197+W197</f>
        <v>0</v>
      </c>
    </row>
    <row r="198" customFormat="false" ht="15" hidden="false" customHeight="false" outlineLevel="0" collapsed="false">
      <c r="A198" s="36" t="n">
        <v>194</v>
      </c>
      <c r="B198" s="37" t="n">
        <f aca="false">E197</f>
        <v>0</v>
      </c>
      <c r="C198" s="37" t="n">
        <f aca="false">B198*Inputs!$K$8/12</f>
        <v>0</v>
      </c>
      <c r="D198" s="37" t="n">
        <f aca="false">IF(B198&lt;=0,0,MIN(Inputs!$L$8,B198+C198))</f>
        <v>0</v>
      </c>
      <c r="E198" s="37" t="n">
        <f aca="false">MAX(B198+C198-D198,0)</f>
        <v>0</v>
      </c>
      <c r="F198" s="37" t="n">
        <f aca="false">I197</f>
        <v>0</v>
      </c>
      <c r="G198" s="37" t="n">
        <f aca="false">F198*Inputs!$K$9/12</f>
        <v>0</v>
      </c>
      <c r="H198" s="37" t="n">
        <f aca="false">IF(F198&lt;=0,0,MIN(Inputs!$L$9,F198+G198))</f>
        <v>0</v>
      </c>
      <c r="I198" s="37" t="n">
        <f aca="false">MAX(F198+G198-H198,0)</f>
        <v>0</v>
      </c>
      <c r="J198" s="37" t="n">
        <f aca="false">M197</f>
        <v>0</v>
      </c>
      <c r="K198" s="37" t="n">
        <f aca="false">J198*Inputs!$K$10/12</f>
        <v>0</v>
      </c>
      <c r="L198" s="37" t="n">
        <f aca="false">IF(J198&lt;=0,0,MIN(Inputs!$L$10,J198+K198))</f>
        <v>0</v>
      </c>
      <c r="M198" s="37" t="n">
        <f aca="false">MAX(J198+K198-L198,0)</f>
        <v>0</v>
      </c>
      <c r="N198" s="37" t="n">
        <f aca="false">Q197</f>
        <v>0</v>
      </c>
      <c r="O198" s="37" t="n">
        <f aca="false">N198*Inputs!$K$11/12</f>
        <v>0</v>
      </c>
      <c r="P198" s="37" t="n">
        <f aca="false">IF(N198&lt;=0,0,MIN(Inputs!$L$11,N198+O198))</f>
        <v>0</v>
      </c>
      <c r="Q198" s="37" t="n">
        <f aca="false">MAX(N198+O198-P198,0)</f>
        <v>0</v>
      </c>
      <c r="R198" s="37" t="n">
        <f aca="false">U197</f>
        <v>0</v>
      </c>
      <c r="S198" s="37" t="n">
        <f aca="false">R198*Inputs!$K$12/12</f>
        <v>0</v>
      </c>
      <c r="T198" s="37" t="n">
        <f aca="false">IF(R198&lt;=0,0,MIN(Inputs!$L$12,R198+S198))</f>
        <v>0</v>
      </c>
      <c r="U198" s="37" t="n">
        <f aca="false">MAX(R198+S198-T198,0)</f>
        <v>0</v>
      </c>
      <c r="V198" s="37" t="n">
        <f aca="false">Y197</f>
        <v>0</v>
      </c>
      <c r="W198" s="37" t="n">
        <f aca="false">V198*Inputs!$K$13/12</f>
        <v>0</v>
      </c>
      <c r="X198" s="37" t="n">
        <f aca="false">IF(V198&lt;=0,0,MIN(Inputs!$L$13,V198+W198))</f>
        <v>0</v>
      </c>
      <c r="Y198" s="37" t="n">
        <f aca="false">MAX(V198+W198-X198,0)</f>
        <v>0</v>
      </c>
      <c r="Z198" s="37" t="n">
        <f aca="false">E198+I198+M198+Q198+U198+Y198</f>
        <v>0</v>
      </c>
      <c r="AA198" s="37" t="n">
        <f aca="false">C198+G198+K198+O198+S198+W198</f>
        <v>0</v>
      </c>
    </row>
    <row r="199" customFormat="false" ht="15" hidden="false" customHeight="false" outlineLevel="0" collapsed="false">
      <c r="A199" s="36" t="n">
        <v>195</v>
      </c>
      <c r="B199" s="37" t="n">
        <f aca="false">E198</f>
        <v>0</v>
      </c>
      <c r="C199" s="37" t="n">
        <f aca="false">B199*Inputs!$K$8/12</f>
        <v>0</v>
      </c>
      <c r="D199" s="37" t="n">
        <f aca="false">IF(B199&lt;=0,0,MIN(Inputs!$L$8,B199+C199))</f>
        <v>0</v>
      </c>
      <c r="E199" s="37" t="n">
        <f aca="false">MAX(B199+C199-D199,0)</f>
        <v>0</v>
      </c>
      <c r="F199" s="37" t="n">
        <f aca="false">I198</f>
        <v>0</v>
      </c>
      <c r="G199" s="37" t="n">
        <f aca="false">F199*Inputs!$K$9/12</f>
        <v>0</v>
      </c>
      <c r="H199" s="37" t="n">
        <f aca="false">IF(F199&lt;=0,0,MIN(Inputs!$L$9,F199+G199))</f>
        <v>0</v>
      </c>
      <c r="I199" s="37" t="n">
        <f aca="false">MAX(F199+G199-H199,0)</f>
        <v>0</v>
      </c>
      <c r="J199" s="37" t="n">
        <f aca="false">M198</f>
        <v>0</v>
      </c>
      <c r="K199" s="37" t="n">
        <f aca="false">J199*Inputs!$K$10/12</f>
        <v>0</v>
      </c>
      <c r="L199" s="37" t="n">
        <f aca="false">IF(J199&lt;=0,0,MIN(Inputs!$L$10,J199+K199))</f>
        <v>0</v>
      </c>
      <c r="M199" s="37" t="n">
        <f aca="false">MAX(J199+K199-L199,0)</f>
        <v>0</v>
      </c>
      <c r="N199" s="37" t="n">
        <f aca="false">Q198</f>
        <v>0</v>
      </c>
      <c r="O199" s="37" t="n">
        <f aca="false">N199*Inputs!$K$11/12</f>
        <v>0</v>
      </c>
      <c r="P199" s="37" t="n">
        <f aca="false">IF(N199&lt;=0,0,MIN(Inputs!$L$11,N199+O199))</f>
        <v>0</v>
      </c>
      <c r="Q199" s="37" t="n">
        <f aca="false">MAX(N199+O199-P199,0)</f>
        <v>0</v>
      </c>
      <c r="R199" s="37" t="n">
        <f aca="false">U198</f>
        <v>0</v>
      </c>
      <c r="S199" s="37" t="n">
        <f aca="false">R199*Inputs!$K$12/12</f>
        <v>0</v>
      </c>
      <c r="T199" s="37" t="n">
        <f aca="false">IF(R199&lt;=0,0,MIN(Inputs!$L$12,R199+S199))</f>
        <v>0</v>
      </c>
      <c r="U199" s="37" t="n">
        <f aca="false">MAX(R199+S199-T199,0)</f>
        <v>0</v>
      </c>
      <c r="V199" s="37" t="n">
        <f aca="false">Y198</f>
        <v>0</v>
      </c>
      <c r="W199" s="37" t="n">
        <f aca="false">V199*Inputs!$K$13/12</f>
        <v>0</v>
      </c>
      <c r="X199" s="37" t="n">
        <f aca="false">IF(V199&lt;=0,0,MIN(Inputs!$L$13,V199+W199))</f>
        <v>0</v>
      </c>
      <c r="Y199" s="37" t="n">
        <f aca="false">MAX(V199+W199-X199,0)</f>
        <v>0</v>
      </c>
      <c r="Z199" s="37" t="n">
        <f aca="false">E199+I199+M199+Q199+U199+Y199</f>
        <v>0</v>
      </c>
      <c r="AA199" s="37" t="n">
        <f aca="false">C199+G199+K199+O199+S199+W199</f>
        <v>0</v>
      </c>
    </row>
    <row r="200" customFormat="false" ht="15" hidden="false" customHeight="false" outlineLevel="0" collapsed="false">
      <c r="A200" s="36" t="n">
        <v>196</v>
      </c>
      <c r="B200" s="37" t="n">
        <f aca="false">E199</f>
        <v>0</v>
      </c>
      <c r="C200" s="37" t="n">
        <f aca="false">B200*Inputs!$K$8/12</f>
        <v>0</v>
      </c>
      <c r="D200" s="37" t="n">
        <f aca="false">IF(B200&lt;=0,0,MIN(Inputs!$L$8,B200+C200))</f>
        <v>0</v>
      </c>
      <c r="E200" s="37" t="n">
        <f aca="false">MAX(B200+C200-D200,0)</f>
        <v>0</v>
      </c>
      <c r="F200" s="37" t="n">
        <f aca="false">I199</f>
        <v>0</v>
      </c>
      <c r="G200" s="37" t="n">
        <f aca="false">F200*Inputs!$K$9/12</f>
        <v>0</v>
      </c>
      <c r="H200" s="37" t="n">
        <f aca="false">IF(F200&lt;=0,0,MIN(Inputs!$L$9,F200+G200))</f>
        <v>0</v>
      </c>
      <c r="I200" s="37" t="n">
        <f aca="false">MAX(F200+G200-H200,0)</f>
        <v>0</v>
      </c>
      <c r="J200" s="37" t="n">
        <f aca="false">M199</f>
        <v>0</v>
      </c>
      <c r="K200" s="37" t="n">
        <f aca="false">J200*Inputs!$K$10/12</f>
        <v>0</v>
      </c>
      <c r="L200" s="37" t="n">
        <f aca="false">IF(J200&lt;=0,0,MIN(Inputs!$L$10,J200+K200))</f>
        <v>0</v>
      </c>
      <c r="M200" s="37" t="n">
        <f aca="false">MAX(J200+K200-L200,0)</f>
        <v>0</v>
      </c>
      <c r="N200" s="37" t="n">
        <f aca="false">Q199</f>
        <v>0</v>
      </c>
      <c r="O200" s="37" t="n">
        <f aca="false">N200*Inputs!$K$11/12</f>
        <v>0</v>
      </c>
      <c r="P200" s="37" t="n">
        <f aca="false">IF(N200&lt;=0,0,MIN(Inputs!$L$11,N200+O200))</f>
        <v>0</v>
      </c>
      <c r="Q200" s="37" t="n">
        <f aca="false">MAX(N200+O200-P200,0)</f>
        <v>0</v>
      </c>
      <c r="R200" s="37" t="n">
        <f aca="false">U199</f>
        <v>0</v>
      </c>
      <c r="S200" s="37" t="n">
        <f aca="false">R200*Inputs!$K$12/12</f>
        <v>0</v>
      </c>
      <c r="T200" s="37" t="n">
        <f aca="false">IF(R200&lt;=0,0,MIN(Inputs!$L$12,R200+S200))</f>
        <v>0</v>
      </c>
      <c r="U200" s="37" t="n">
        <f aca="false">MAX(R200+S200-T200,0)</f>
        <v>0</v>
      </c>
      <c r="V200" s="37" t="n">
        <f aca="false">Y199</f>
        <v>0</v>
      </c>
      <c r="W200" s="37" t="n">
        <f aca="false">V200*Inputs!$K$13/12</f>
        <v>0</v>
      </c>
      <c r="X200" s="37" t="n">
        <f aca="false">IF(V200&lt;=0,0,MIN(Inputs!$L$13,V200+W200))</f>
        <v>0</v>
      </c>
      <c r="Y200" s="37" t="n">
        <f aca="false">MAX(V200+W200-X200,0)</f>
        <v>0</v>
      </c>
      <c r="Z200" s="37" t="n">
        <f aca="false">E200+I200+M200+Q200+U200+Y200</f>
        <v>0</v>
      </c>
      <c r="AA200" s="37" t="n">
        <f aca="false">C200+G200+K200+O200+S200+W200</f>
        <v>0</v>
      </c>
    </row>
    <row r="201" customFormat="false" ht="15" hidden="false" customHeight="false" outlineLevel="0" collapsed="false">
      <c r="A201" s="36" t="n">
        <v>197</v>
      </c>
      <c r="B201" s="37" t="n">
        <f aca="false">E200</f>
        <v>0</v>
      </c>
      <c r="C201" s="37" t="n">
        <f aca="false">B201*Inputs!$K$8/12</f>
        <v>0</v>
      </c>
      <c r="D201" s="37" t="n">
        <f aca="false">IF(B201&lt;=0,0,MIN(Inputs!$L$8,B201+C201))</f>
        <v>0</v>
      </c>
      <c r="E201" s="37" t="n">
        <f aca="false">MAX(B201+C201-D201,0)</f>
        <v>0</v>
      </c>
      <c r="F201" s="37" t="n">
        <f aca="false">I200</f>
        <v>0</v>
      </c>
      <c r="G201" s="37" t="n">
        <f aca="false">F201*Inputs!$K$9/12</f>
        <v>0</v>
      </c>
      <c r="H201" s="37" t="n">
        <f aca="false">IF(F201&lt;=0,0,MIN(Inputs!$L$9,F201+G201))</f>
        <v>0</v>
      </c>
      <c r="I201" s="37" t="n">
        <f aca="false">MAX(F201+G201-H201,0)</f>
        <v>0</v>
      </c>
      <c r="J201" s="37" t="n">
        <f aca="false">M200</f>
        <v>0</v>
      </c>
      <c r="K201" s="37" t="n">
        <f aca="false">J201*Inputs!$K$10/12</f>
        <v>0</v>
      </c>
      <c r="L201" s="37" t="n">
        <f aca="false">IF(J201&lt;=0,0,MIN(Inputs!$L$10,J201+K201))</f>
        <v>0</v>
      </c>
      <c r="M201" s="37" t="n">
        <f aca="false">MAX(J201+K201-L201,0)</f>
        <v>0</v>
      </c>
      <c r="N201" s="37" t="n">
        <f aca="false">Q200</f>
        <v>0</v>
      </c>
      <c r="O201" s="37" t="n">
        <f aca="false">N201*Inputs!$K$11/12</f>
        <v>0</v>
      </c>
      <c r="P201" s="37" t="n">
        <f aca="false">IF(N201&lt;=0,0,MIN(Inputs!$L$11,N201+O201))</f>
        <v>0</v>
      </c>
      <c r="Q201" s="37" t="n">
        <f aca="false">MAX(N201+O201-P201,0)</f>
        <v>0</v>
      </c>
      <c r="R201" s="37" t="n">
        <f aca="false">U200</f>
        <v>0</v>
      </c>
      <c r="S201" s="37" t="n">
        <f aca="false">R201*Inputs!$K$12/12</f>
        <v>0</v>
      </c>
      <c r="T201" s="37" t="n">
        <f aca="false">IF(R201&lt;=0,0,MIN(Inputs!$L$12,R201+S201))</f>
        <v>0</v>
      </c>
      <c r="U201" s="37" t="n">
        <f aca="false">MAX(R201+S201-T201,0)</f>
        <v>0</v>
      </c>
      <c r="V201" s="37" t="n">
        <f aca="false">Y200</f>
        <v>0</v>
      </c>
      <c r="W201" s="37" t="n">
        <f aca="false">V201*Inputs!$K$13/12</f>
        <v>0</v>
      </c>
      <c r="X201" s="37" t="n">
        <f aca="false">IF(V201&lt;=0,0,MIN(Inputs!$L$13,V201+W201))</f>
        <v>0</v>
      </c>
      <c r="Y201" s="37" t="n">
        <f aca="false">MAX(V201+W201-X201,0)</f>
        <v>0</v>
      </c>
      <c r="Z201" s="37" t="n">
        <f aca="false">E201+I201+M201+Q201+U201+Y201</f>
        <v>0</v>
      </c>
      <c r="AA201" s="37" t="n">
        <f aca="false">C201+G201+K201+O201+S201+W201</f>
        <v>0</v>
      </c>
    </row>
    <row r="202" customFormat="false" ht="15" hidden="false" customHeight="false" outlineLevel="0" collapsed="false">
      <c r="A202" s="36" t="n">
        <v>198</v>
      </c>
      <c r="B202" s="37" t="n">
        <f aca="false">E201</f>
        <v>0</v>
      </c>
      <c r="C202" s="37" t="n">
        <f aca="false">B202*Inputs!$K$8/12</f>
        <v>0</v>
      </c>
      <c r="D202" s="37" t="n">
        <f aca="false">IF(B202&lt;=0,0,MIN(Inputs!$L$8,B202+C202))</f>
        <v>0</v>
      </c>
      <c r="E202" s="37" t="n">
        <f aca="false">MAX(B202+C202-D202,0)</f>
        <v>0</v>
      </c>
      <c r="F202" s="37" t="n">
        <f aca="false">I201</f>
        <v>0</v>
      </c>
      <c r="G202" s="37" t="n">
        <f aca="false">F202*Inputs!$K$9/12</f>
        <v>0</v>
      </c>
      <c r="H202" s="37" t="n">
        <f aca="false">IF(F202&lt;=0,0,MIN(Inputs!$L$9,F202+G202))</f>
        <v>0</v>
      </c>
      <c r="I202" s="37" t="n">
        <f aca="false">MAX(F202+G202-H202,0)</f>
        <v>0</v>
      </c>
      <c r="J202" s="37" t="n">
        <f aca="false">M201</f>
        <v>0</v>
      </c>
      <c r="K202" s="37" t="n">
        <f aca="false">J202*Inputs!$K$10/12</f>
        <v>0</v>
      </c>
      <c r="L202" s="37" t="n">
        <f aca="false">IF(J202&lt;=0,0,MIN(Inputs!$L$10,J202+K202))</f>
        <v>0</v>
      </c>
      <c r="M202" s="37" t="n">
        <f aca="false">MAX(J202+K202-L202,0)</f>
        <v>0</v>
      </c>
      <c r="N202" s="37" t="n">
        <f aca="false">Q201</f>
        <v>0</v>
      </c>
      <c r="O202" s="37" t="n">
        <f aca="false">N202*Inputs!$K$11/12</f>
        <v>0</v>
      </c>
      <c r="P202" s="37" t="n">
        <f aca="false">IF(N202&lt;=0,0,MIN(Inputs!$L$11,N202+O202))</f>
        <v>0</v>
      </c>
      <c r="Q202" s="37" t="n">
        <f aca="false">MAX(N202+O202-P202,0)</f>
        <v>0</v>
      </c>
      <c r="R202" s="37" t="n">
        <f aca="false">U201</f>
        <v>0</v>
      </c>
      <c r="S202" s="37" t="n">
        <f aca="false">R202*Inputs!$K$12/12</f>
        <v>0</v>
      </c>
      <c r="T202" s="37" t="n">
        <f aca="false">IF(R202&lt;=0,0,MIN(Inputs!$L$12,R202+S202))</f>
        <v>0</v>
      </c>
      <c r="U202" s="37" t="n">
        <f aca="false">MAX(R202+S202-T202,0)</f>
        <v>0</v>
      </c>
      <c r="V202" s="37" t="n">
        <f aca="false">Y201</f>
        <v>0</v>
      </c>
      <c r="W202" s="37" t="n">
        <f aca="false">V202*Inputs!$K$13/12</f>
        <v>0</v>
      </c>
      <c r="X202" s="37" t="n">
        <f aca="false">IF(V202&lt;=0,0,MIN(Inputs!$L$13,V202+W202))</f>
        <v>0</v>
      </c>
      <c r="Y202" s="37" t="n">
        <f aca="false">MAX(V202+W202-X202,0)</f>
        <v>0</v>
      </c>
      <c r="Z202" s="37" t="n">
        <f aca="false">E202+I202+M202+Q202+U202+Y202</f>
        <v>0</v>
      </c>
      <c r="AA202" s="37" t="n">
        <f aca="false">C202+G202+K202+O202+S202+W202</f>
        <v>0</v>
      </c>
    </row>
    <row r="203" customFormat="false" ht="15" hidden="false" customHeight="false" outlineLevel="0" collapsed="false">
      <c r="A203" s="36" t="n">
        <v>199</v>
      </c>
      <c r="B203" s="37" t="n">
        <f aca="false">E202</f>
        <v>0</v>
      </c>
      <c r="C203" s="37" t="n">
        <f aca="false">B203*Inputs!$K$8/12</f>
        <v>0</v>
      </c>
      <c r="D203" s="37" t="n">
        <f aca="false">IF(B203&lt;=0,0,MIN(Inputs!$L$8,B203+C203))</f>
        <v>0</v>
      </c>
      <c r="E203" s="37" t="n">
        <f aca="false">MAX(B203+C203-D203,0)</f>
        <v>0</v>
      </c>
      <c r="F203" s="37" t="n">
        <f aca="false">I202</f>
        <v>0</v>
      </c>
      <c r="G203" s="37" t="n">
        <f aca="false">F203*Inputs!$K$9/12</f>
        <v>0</v>
      </c>
      <c r="H203" s="37" t="n">
        <f aca="false">IF(F203&lt;=0,0,MIN(Inputs!$L$9,F203+G203))</f>
        <v>0</v>
      </c>
      <c r="I203" s="37" t="n">
        <f aca="false">MAX(F203+G203-H203,0)</f>
        <v>0</v>
      </c>
      <c r="J203" s="37" t="n">
        <f aca="false">M202</f>
        <v>0</v>
      </c>
      <c r="K203" s="37" t="n">
        <f aca="false">J203*Inputs!$K$10/12</f>
        <v>0</v>
      </c>
      <c r="L203" s="37" t="n">
        <f aca="false">IF(J203&lt;=0,0,MIN(Inputs!$L$10,J203+K203))</f>
        <v>0</v>
      </c>
      <c r="M203" s="37" t="n">
        <f aca="false">MAX(J203+K203-L203,0)</f>
        <v>0</v>
      </c>
      <c r="N203" s="37" t="n">
        <f aca="false">Q202</f>
        <v>0</v>
      </c>
      <c r="O203" s="37" t="n">
        <f aca="false">N203*Inputs!$K$11/12</f>
        <v>0</v>
      </c>
      <c r="P203" s="37" t="n">
        <f aca="false">IF(N203&lt;=0,0,MIN(Inputs!$L$11,N203+O203))</f>
        <v>0</v>
      </c>
      <c r="Q203" s="37" t="n">
        <f aca="false">MAX(N203+O203-P203,0)</f>
        <v>0</v>
      </c>
      <c r="R203" s="37" t="n">
        <f aca="false">U202</f>
        <v>0</v>
      </c>
      <c r="S203" s="37" t="n">
        <f aca="false">R203*Inputs!$K$12/12</f>
        <v>0</v>
      </c>
      <c r="T203" s="37" t="n">
        <f aca="false">IF(R203&lt;=0,0,MIN(Inputs!$L$12,R203+S203))</f>
        <v>0</v>
      </c>
      <c r="U203" s="37" t="n">
        <f aca="false">MAX(R203+S203-T203,0)</f>
        <v>0</v>
      </c>
      <c r="V203" s="37" t="n">
        <f aca="false">Y202</f>
        <v>0</v>
      </c>
      <c r="W203" s="37" t="n">
        <f aca="false">V203*Inputs!$K$13/12</f>
        <v>0</v>
      </c>
      <c r="X203" s="37" t="n">
        <f aca="false">IF(V203&lt;=0,0,MIN(Inputs!$L$13,V203+W203))</f>
        <v>0</v>
      </c>
      <c r="Y203" s="37" t="n">
        <f aca="false">MAX(V203+W203-X203,0)</f>
        <v>0</v>
      </c>
      <c r="Z203" s="37" t="n">
        <f aca="false">E203+I203+M203+Q203+U203+Y203</f>
        <v>0</v>
      </c>
      <c r="AA203" s="37" t="n">
        <f aca="false">C203+G203+K203+O203+S203+W203</f>
        <v>0</v>
      </c>
    </row>
    <row r="204" customFormat="false" ht="15" hidden="false" customHeight="false" outlineLevel="0" collapsed="false">
      <c r="A204" s="36" t="n">
        <v>200</v>
      </c>
      <c r="B204" s="37" t="n">
        <f aca="false">E203</f>
        <v>0</v>
      </c>
      <c r="C204" s="37" t="n">
        <f aca="false">B204*Inputs!$K$8/12</f>
        <v>0</v>
      </c>
      <c r="D204" s="37" t="n">
        <f aca="false">IF(B204&lt;=0,0,MIN(Inputs!$L$8,B204+C204))</f>
        <v>0</v>
      </c>
      <c r="E204" s="37" t="n">
        <f aca="false">MAX(B204+C204-D204,0)</f>
        <v>0</v>
      </c>
      <c r="F204" s="37" t="n">
        <f aca="false">I203</f>
        <v>0</v>
      </c>
      <c r="G204" s="37" t="n">
        <f aca="false">F204*Inputs!$K$9/12</f>
        <v>0</v>
      </c>
      <c r="H204" s="37" t="n">
        <f aca="false">IF(F204&lt;=0,0,MIN(Inputs!$L$9,F204+G204))</f>
        <v>0</v>
      </c>
      <c r="I204" s="37" t="n">
        <f aca="false">MAX(F204+G204-H204,0)</f>
        <v>0</v>
      </c>
      <c r="J204" s="37" t="n">
        <f aca="false">M203</f>
        <v>0</v>
      </c>
      <c r="K204" s="37" t="n">
        <f aca="false">J204*Inputs!$K$10/12</f>
        <v>0</v>
      </c>
      <c r="L204" s="37" t="n">
        <f aca="false">IF(J204&lt;=0,0,MIN(Inputs!$L$10,J204+K204))</f>
        <v>0</v>
      </c>
      <c r="M204" s="37" t="n">
        <f aca="false">MAX(J204+K204-L204,0)</f>
        <v>0</v>
      </c>
      <c r="N204" s="37" t="n">
        <f aca="false">Q203</f>
        <v>0</v>
      </c>
      <c r="O204" s="37" t="n">
        <f aca="false">N204*Inputs!$K$11/12</f>
        <v>0</v>
      </c>
      <c r="P204" s="37" t="n">
        <f aca="false">IF(N204&lt;=0,0,MIN(Inputs!$L$11,N204+O204))</f>
        <v>0</v>
      </c>
      <c r="Q204" s="37" t="n">
        <f aca="false">MAX(N204+O204-P204,0)</f>
        <v>0</v>
      </c>
      <c r="R204" s="37" t="n">
        <f aca="false">U203</f>
        <v>0</v>
      </c>
      <c r="S204" s="37" t="n">
        <f aca="false">R204*Inputs!$K$12/12</f>
        <v>0</v>
      </c>
      <c r="T204" s="37" t="n">
        <f aca="false">IF(R204&lt;=0,0,MIN(Inputs!$L$12,R204+S204))</f>
        <v>0</v>
      </c>
      <c r="U204" s="37" t="n">
        <f aca="false">MAX(R204+S204-T204,0)</f>
        <v>0</v>
      </c>
      <c r="V204" s="37" t="n">
        <f aca="false">Y203</f>
        <v>0</v>
      </c>
      <c r="W204" s="37" t="n">
        <f aca="false">V204*Inputs!$K$13/12</f>
        <v>0</v>
      </c>
      <c r="X204" s="37" t="n">
        <f aca="false">IF(V204&lt;=0,0,MIN(Inputs!$L$13,V204+W204))</f>
        <v>0</v>
      </c>
      <c r="Y204" s="37" t="n">
        <f aca="false">MAX(V204+W204-X204,0)</f>
        <v>0</v>
      </c>
      <c r="Z204" s="37" t="n">
        <f aca="false">E204+I204+M204+Q204+U204+Y204</f>
        <v>0</v>
      </c>
      <c r="AA204" s="37" t="n">
        <f aca="false">C204+G204+K204+O204+S204+W204</f>
        <v>0</v>
      </c>
    </row>
    <row r="205" customFormat="false" ht="15" hidden="false" customHeight="false" outlineLevel="0" collapsed="false">
      <c r="A205" s="36" t="n">
        <v>201</v>
      </c>
      <c r="B205" s="37" t="n">
        <f aca="false">E204</f>
        <v>0</v>
      </c>
      <c r="C205" s="37" t="n">
        <f aca="false">B205*Inputs!$K$8/12</f>
        <v>0</v>
      </c>
      <c r="D205" s="37" t="n">
        <f aca="false">IF(B205&lt;=0,0,MIN(Inputs!$L$8,B205+C205))</f>
        <v>0</v>
      </c>
      <c r="E205" s="37" t="n">
        <f aca="false">MAX(B205+C205-D205,0)</f>
        <v>0</v>
      </c>
      <c r="F205" s="37" t="n">
        <f aca="false">I204</f>
        <v>0</v>
      </c>
      <c r="G205" s="37" t="n">
        <f aca="false">F205*Inputs!$K$9/12</f>
        <v>0</v>
      </c>
      <c r="H205" s="37" t="n">
        <f aca="false">IF(F205&lt;=0,0,MIN(Inputs!$L$9,F205+G205))</f>
        <v>0</v>
      </c>
      <c r="I205" s="37" t="n">
        <f aca="false">MAX(F205+G205-H205,0)</f>
        <v>0</v>
      </c>
      <c r="J205" s="37" t="n">
        <f aca="false">M204</f>
        <v>0</v>
      </c>
      <c r="K205" s="37" t="n">
        <f aca="false">J205*Inputs!$K$10/12</f>
        <v>0</v>
      </c>
      <c r="L205" s="37" t="n">
        <f aca="false">IF(J205&lt;=0,0,MIN(Inputs!$L$10,J205+K205))</f>
        <v>0</v>
      </c>
      <c r="M205" s="37" t="n">
        <f aca="false">MAX(J205+K205-L205,0)</f>
        <v>0</v>
      </c>
      <c r="N205" s="37" t="n">
        <f aca="false">Q204</f>
        <v>0</v>
      </c>
      <c r="O205" s="37" t="n">
        <f aca="false">N205*Inputs!$K$11/12</f>
        <v>0</v>
      </c>
      <c r="P205" s="37" t="n">
        <f aca="false">IF(N205&lt;=0,0,MIN(Inputs!$L$11,N205+O205))</f>
        <v>0</v>
      </c>
      <c r="Q205" s="37" t="n">
        <f aca="false">MAX(N205+O205-P205,0)</f>
        <v>0</v>
      </c>
      <c r="R205" s="37" t="n">
        <f aca="false">U204</f>
        <v>0</v>
      </c>
      <c r="S205" s="37" t="n">
        <f aca="false">R205*Inputs!$K$12/12</f>
        <v>0</v>
      </c>
      <c r="T205" s="37" t="n">
        <f aca="false">IF(R205&lt;=0,0,MIN(Inputs!$L$12,R205+S205))</f>
        <v>0</v>
      </c>
      <c r="U205" s="37" t="n">
        <f aca="false">MAX(R205+S205-T205,0)</f>
        <v>0</v>
      </c>
      <c r="V205" s="37" t="n">
        <f aca="false">Y204</f>
        <v>0</v>
      </c>
      <c r="W205" s="37" t="n">
        <f aca="false">V205*Inputs!$K$13/12</f>
        <v>0</v>
      </c>
      <c r="X205" s="37" t="n">
        <f aca="false">IF(V205&lt;=0,0,MIN(Inputs!$L$13,V205+W205))</f>
        <v>0</v>
      </c>
      <c r="Y205" s="37" t="n">
        <f aca="false">MAX(V205+W205-X205,0)</f>
        <v>0</v>
      </c>
      <c r="Z205" s="37" t="n">
        <f aca="false">E205+I205+M205+Q205+U205+Y205</f>
        <v>0</v>
      </c>
      <c r="AA205" s="37" t="n">
        <f aca="false">C205+G205+K205+O205+S205+W205</f>
        <v>0</v>
      </c>
    </row>
    <row r="206" customFormat="false" ht="15" hidden="false" customHeight="false" outlineLevel="0" collapsed="false">
      <c r="A206" s="36" t="n">
        <v>202</v>
      </c>
      <c r="B206" s="37" t="n">
        <f aca="false">E205</f>
        <v>0</v>
      </c>
      <c r="C206" s="37" t="n">
        <f aca="false">B206*Inputs!$K$8/12</f>
        <v>0</v>
      </c>
      <c r="D206" s="37" t="n">
        <f aca="false">IF(B206&lt;=0,0,MIN(Inputs!$L$8,B206+C206))</f>
        <v>0</v>
      </c>
      <c r="E206" s="37" t="n">
        <f aca="false">MAX(B206+C206-D206,0)</f>
        <v>0</v>
      </c>
      <c r="F206" s="37" t="n">
        <f aca="false">I205</f>
        <v>0</v>
      </c>
      <c r="G206" s="37" t="n">
        <f aca="false">F206*Inputs!$K$9/12</f>
        <v>0</v>
      </c>
      <c r="H206" s="37" t="n">
        <f aca="false">IF(F206&lt;=0,0,MIN(Inputs!$L$9,F206+G206))</f>
        <v>0</v>
      </c>
      <c r="I206" s="37" t="n">
        <f aca="false">MAX(F206+G206-H206,0)</f>
        <v>0</v>
      </c>
      <c r="J206" s="37" t="n">
        <f aca="false">M205</f>
        <v>0</v>
      </c>
      <c r="K206" s="37" t="n">
        <f aca="false">J206*Inputs!$K$10/12</f>
        <v>0</v>
      </c>
      <c r="L206" s="37" t="n">
        <f aca="false">IF(J206&lt;=0,0,MIN(Inputs!$L$10,J206+K206))</f>
        <v>0</v>
      </c>
      <c r="M206" s="37" t="n">
        <f aca="false">MAX(J206+K206-L206,0)</f>
        <v>0</v>
      </c>
      <c r="N206" s="37" t="n">
        <f aca="false">Q205</f>
        <v>0</v>
      </c>
      <c r="O206" s="37" t="n">
        <f aca="false">N206*Inputs!$K$11/12</f>
        <v>0</v>
      </c>
      <c r="P206" s="37" t="n">
        <f aca="false">IF(N206&lt;=0,0,MIN(Inputs!$L$11,N206+O206))</f>
        <v>0</v>
      </c>
      <c r="Q206" s="37" t="n">
        <f aca="false">MAX(N206+O206-P206,0)</f>
        <v>0</v>
      </c>
      <c r="R206" s="37" t="n">
        <f aca="false">U205</f>
        <v>0</v>
      </c>
      <c r="S206" s="37" t="n">
        <f aca="false">R206*Inputs!$K$12/12</f>
        <v>0</v>
      </c>
      <c r="T206" s="37" t="n">
        <f aca="false">IF(R206&lt;=0,0,MIN(Inputs!$L$12,R206+S206))</f>
        <v>0</v>
      </c>
      <c r="U206" s="37" t="n">
        <f aca="false">MAX(R206+S206-T206,0)</f>
        <v>0</v>
      </c>
      <c r="V206" s="37" t="n">
        <f aca="false">Y205</f>
        <v>0</v>
      </c>
      <c r="W206" s="37" t="n">
        <f aca="false">V206*Inputs!$K$13/12</f>
        <v>0</v>
      </c>
      <c r="X206" s="37" t="n">
        <f aca="false">IF(V206&lt;=0,0,MIN(Inputs!$L$13,V206+W206))</f>
        <v>0</v>
      </c>
      <c r="Y206" s="37" t="n">
        <f aca="false">MAX(V206+W206-X206,0)</f>
        <v>0</v>
      </c>
      <c r="Z206" s="37" t="n">
        <f aca="false">E206+I206+M206+Q206+U206+Y206</f>
        <v>0</v>
      </c>
      <c r="AA206" s="37" t="n">
        <f aca="false">C206+G206+K206+O206+S206+W206</f>
        <v>0</v>
      </c>
    </row>
    <row r="207" customFormat="false" ht="15" hidden="false" customHeight="false" outlineLevel="0" collapsed="false">
      <c r="A207" s="36" t="n">
        <v>203</v>
      </c>
      <c r="B207" s="37" t="n">
        <f aca="false">E206</f>
        <v>0</v>
      </c>
      <c r="C207" s="37" t="n">
        <f aca="false">B207*Inputs!$K$8/12</f>
        <v>0</v>
      </c>
      <c r="D207" s="37" t="n">
        <f aca="false">IF(B207&lt;=0,0,MIN(Inputs!$L$8,B207+C207))</f>
        <v>0</v>
      </c>
      <c r="E207" s="37" t="n">
        <f aca="false">MAX(B207+C207-D207,0)</f>
        <v>0</v>
      </c>
      <c r="F207" s="37" t="n">
        <f aca="false">I206</f>
        <v>0</v>
      </c>
      <c r="G207" s="37" t="n">
        <f aca="false">F207*Inputs!$K$9/12</f>
        <v>0</v>
      </c>
      <c r="H207" s="37" t="n">
        <f aca="false">IF(F207&lt;=0,0,MIN(Inputs!$L$9,F207+G207))</f>
        <v>0</v>
      </c>
      <c r="I207" s="37" t="n">
        <f aca="false">MAX(F207+G207-H207,0)</f>
        <v>0</v>
      </c>
      <c r="J207" s="37" t="n">
        <f aca="false">M206</f>
        <v>0</v>
      </c>
      <c r="K207" s="37" t="n">
        <f aca="false">J207*Inputs!$K$10/12</f>
        <v>0</v>
      </c>
      <c r="L207" s="37" t="n">
        <f aca="false">IF(J207&lt;=0,0,MIN(Inputs!$L$10,J207+K207))</f>
        <v>0</v>
      </c>
      <c r="M207" s="37" t="n">
        <f aca="false">MAX(J207+K207-L207,0)</f>
        <v>0</v>
      </c>
      <c r="N207" s="37" t="n">
        <f aca="false">Q206</f>
        <v>0</v>
      </c>
      <c r="O207" s="37" t="n">
        <f aca="false">N207*Inputs!$K$11/12</f>
        <v>0</v>
      </c>
      <c r="P207" s="37" t="n">
        <f aca="false">IF(N207&lt;=0,0,MIN(Inputs!$L$11,N207+O207))</f>
        <v>0</v>
      </c>
      <c r="Q207" s="37" t="n">
        <f aca="false">MAX(N207+O207-P207,0)</f>
        <v>0</v>
      </c>
      <c r="R207" s="37" t="n">
        <f aca="false">U206</f>
        <v>0</v>
      </c>
      <c r="S207" s="37" t="n">
        <f aca="false">R207*Inputs!$K$12/12</f>
        <v>0</v>
      </c>
      <c r="T207" s="37" t="n">
        <f aca="false">IF(R207&lt;=0,0,MIN(Inputs!$L$12,R207+S207))</f>
        <v>0</v>
      </c>
      <c r="U207" s="37" t="n">
        <f aca="false">MAX(R207+S207-T207,0)</f>
        <v>0</v>
      </c>
      <c r="V207" s="37" t="n">
        <f aca="false">Y206</f>
        <v>0</v>
      </c>
      <c r="W207" s="37" t="n">
        <f aca="false">V207*Inputs!$K$13/12</f>
        <v>0</v>
      </c>
      <c r="X207" s="37" t="n">
        <f aca="false">IF(V207&lt;=0,0,MIN(Inputs!$L$13,V207+W207))</f>
        <v>0</v>
      </c>
      <c r="Y207" s="37" t="n">
        <f aca="false">MAX(V207+W207-X207,0)</f>
        <v>0</v>
      </c>
      <c r="Z207" s="37" t="n">
        <f aca="false">E207+I207+M207+Q207+U207+Y207</f>
        <v>0</v>
      </c>
      <c r="AA207" s="37" t="n">
        <f aca="false">C207+G207+K207+O207+S207+W207</f>
        <v>0</v>
      </c>
    </row>
    <row r="208" customFormat="false" ht="15" hidden="false" customHeight="false" outlineLevel="0" collapsed="false">
      <c r="A208" s="36" t="n">
        <v>204</v>
      </c>
      <c r="B208" s="37" t="n">
        <f aca="false">E207</f>
        <v>0</v>
      </c>
      <c r="C208" s="37" t="n">
        <f aca="false">B208*Inputs!$K$8/12</f>
        <v>0</v>
      </c>
      <c r="D208" s="37" t="n">
        <f aca="false">IF(B208&lt;=0,0,MIN(Inputs!$L$8,B208+C208))</f>
        <v>0</v>
      </c>
      <c r="E208" s="37" t="n">
        <f aca="false">MAX(B208+C208-D208,0)</f>
        <v>0</v>
      </c>
      <c r="F208" s="37" t="n">
        <f aca="false">I207</f>
        <v>0</v>
      </c>
      <c r="G208" s="37" t="n">
        <f aca="false">F208*Inputs!$K$9/12</f>
        <v>0</v>
      </c>
      <c r="H208" s="37" t="n">
        <f aca="false">IF(F208&lt;=0,0,MIN(Inputs!$L$9,F208+G208))</f>
        <v>0</v>
      </c>
      <c r="I208" s="37" t="n">
        <f aca="false">MAX(F208+G208-H208,0)</f>
        <v>0</v>
      </c>
      <c r="J208" s="37" t="n">
        <f aca="false">M207</f>
        <v>0</v>
      </c>
      <c r="K208" s="37" t="n">
        <f aca="false">J208*Inputs!$K$10/12</f>
        <v>0</v>
      </c>
      <c r="L208" s="37" t="n">
        <f aca="false">IF(J208&lt;=0,0,MIN(Inputs!$L$10,J208+K208))</f>
        <v>0</v>
      </c>
      <c r="M208" s="37" t="n">
        <f aca="false">MAX(J208+K208-L208,0)</f>
        <v>0</v>
      </c>
      <c r="N208" s="37" t="n">
        <f aca="false">Q207</f>
        <v>0</v>
      </c>
      <c r="O208" s="37" t="n">
        <f aca="false">N208*Inputs!$K$11/12</f>
        <v>0</v>
      </c>
      <c r="P208" s="37" t="n">
        <f aca="false">IF(N208&lt;=0,0,MIN(Inputs!$L$11,N208+O208))</f>
        <v>0</v>
      </c>
      <c r="Q208" s="37" t="n">
        <f aca="false">MAX(N208+O208-P208,0)</f>
        <v>0</v>
      </c>
      <c r="R208" s="37" t="n">
        <f aca="false">U207</f>
        <v>0</v>
      </c>
      <c r="S208" s="37" t="n">
        <f aca="false">R208*Inputs!$K$12/12</f>
        <v>0</v>
      </c>
      <c r="T208" s="37" t="n">
        <f aca="false">IF(R208&lt;=0,0,MIN(Inputs!$L$12,R208+S208))</f>
        <v>0</v>
      </c>
      <c r="U208" s="37" t="n">
        <f aca="false">MAX(R208+S208-T208,0)</f>
        <v>0</v>
      </c>
      <c r="V208" s="37" t="n">
        <f aca="false">Y207</f>
        <v>0</v>
      </c>
      <c r="W208" s="37" t="n">
        <f aca="false">V208*Inputs!$K$13/12</f>
        <v>0</v>
      </c>
      <c r="X208" s="37" t="n">
        <f aca="false">IF(V208&lt;=0,0,MIN(Inputs!$L$13,V208+W208))</f>
        <v>0</v>
      </c>
      <c r="Y208" s="37" t="n">
        <f aca="false">MAX(V208+W208-X208,0)</f>
        <v>0</v>
      </c>
      <c r="Z208" s="37" t="n">
        <f aca="false">E208+I208+M208+Q208+U208+Y208</f>
        <v>0</v>
      </c>
      <c r="AA208" s="37" t="n">
        <f aca="false">C208+G208+K208+O208+S208+W208</f>
        <v>0</v>
      </c>
    </row>
    <row r="209" customFormat="false" ht="15" hidden="false" customHeight="false" outlineLevel="0" collapsed="false">
      <c r="A209" s="36" t="n">
        <v>205</v>
      </c>
      <c r="B209" s="37" t="n">
        <f aca="false">E208</f>
        <v>0</v>
      </c>
      <c r="C209" s="37" t="n">
        <f aca="false">B209*Inputs!$K$8/12</f>
        <v>0</v>
      </c>
      <c r="D209" s="37" t="n">
        <f aca="false">IF(B209&lt;=0,0,MIN(Inputs!$L$8,B209+C209))</f>
        <v>0</v>
      </c>
      <c r="E209" s="37" t="n">
        <f aca="false">MAX(B209+C209-D209,0)</f>
        <v>0</v>
      </c>
      <c r="F209" s="37" t="n">
        <f aca="false">I208</f>
        <v>0</v>
      </c>
      <c r="G209" s="37" t="n">
        <f aca="false">F209*Inputs!$K$9/12</f>
        <v>0</v>
      </c>
      <c r="H209" s="37" t="n">
        <f aca="false">IF(F209&lt;=0,0,MIN(Inputs!$L$9,F209+G209))</f>
        <v>0</v>
      </c>
      <c r="I209" s="37" t="n">
        <f aca="false">MAX(F209+G209-H209,0)</f>
        <v>0</v>
      </c>
      <c r="J209" s="37" t="n">
        <f aca="false">M208</f>
        <v>0</v>
      </c>
      <c r="K209" s="37" t="n">
        <f aca="false">J209*Inputs!$K$10/12</f>
        <v>0</v>
      </c>
      <c r="L209" s="37" t="n">
        <f aca="false">IF(J209&lt;=0,0,MIN(Inputs!$L$10,J209+K209))</f>
        <v>0</v>
      </c>
      <c r="M209" s="37" t="n">
        <f aca="false">MAX(J209+K209-L209,0)</f>
        <v>0</v>
      </c>
      <c r="N209" s="37" t="n">
        <f aca="false">Q208</f>
        <v>0</v>
      </c>
      <c r="O209" s="37" t="n">
        <f aca="false">N209*Inputs!$K$11/12</f>
        <v>0</v>
      </c>
      <c r="P209" s="37" t="n">
        <f aca="false">IF(N209&lt;=0,0,MIN(Inputs!$L$11,N209+O209))</f>
        <v>0</v>
      </c>
      <c r="Q209" s="37" t="n">
        <f aca="false">MAX(N209+O209-P209,0)</f>
        <v>0</v>
      </c>
      <c r="R209" s="37" t="n">
        <f aca="false">U208</f>
        <v>0</v>
      </c>
      <c r="S209" s="37" t="n">
        <f aca="false">R209*Inputs!$K$12/12</f>
        <v>0</v>
      </c>
      <c r="T209" s="37" t="n">
        <f aca="false">IF(R209&lt;=0,0,MIN(Inputs!$L$12,R209+S209))</f>
        <v>0</v>
      </c>
      <c r="U209" s="37" t="n">
        <f aca="false">MAX(R209+S209-T209,0)</f>
        <v>0</v>
      </c>
      <c r="V209" s="37" t="n">
        <f aca="false">Y208</f>
        <v>0</v>
      </c>
      <c r="W209" s="37" t="n">
        <f aca="false">V209*Inputs!$K$13/12</f>
        <v>0</v>
      </c>
      <c r="X209" s="37" t="n">
        <f aca="false">IF(V209&lt;=0,0,MIN(Inputs!$L$13,V209+W209))</f>
        <v>0</v>
      </c>
      <c r="Y209" s="37" t="n">
        <f aca="false">MAX(V209+W209-X209,0)</f>
        <v>0</v>
      </c>
      <c r="Z209" s="37" t="n">
        <f aca="false">E209+I209+M209+Q209+U209+Y209</f>
        <v>0</v>
      </c>
      <c r="AA209" s="37" t="n">
        <f aca="false">C209+G209+K209+O209+S209+W209</f>
        <v>0</v>
      </c>
    </row>
    <row r="210" customFormat="false" ht="15" hidden="false" customHeight="false" outlineLevel="0" collapsed="false">
      <c r="A210" s="36" t="n">
        <v>206</v>
      </c>
      <c r="B210" s="37" t="n">
        <f aca="false">E209</f>
        <v>0</v>
      </c>
      <c r="C210" s="37" t="n">
        <f aca="false">B210*Inputs!$K$8/12</f>
        <v>0</v>
      </c>
      <c r="D210" s="37" t="n">
        <f aca="false">IF(B210&lt;=0,0,MIN(Inputs!$L$8,B210+C210))</f>
        <v>0</v>
      </c>
      <c r="E210" s="37" t="n">
        <f aca="false">MAX(B210+C210-D210,0)</f>
        <v>0</v>
      </c>
      <c r="F210" s="37" t="n">
        <f aca="false">I209</f>
        <v>0</v>
      </c>
      <c r="G210" s="37" t="n">
        <f aca="false">F210*Inputs!$K$9/12</f>
        <v>0</v>
      </c>
      <c r="H210" s="37" t="n">
        <f aca="false">IF(F210&lt;=0,0,MIN(Inputs!$L$9,F210+G210))</f>
        <v>0</v>
      </c>
      <c r="I210" s="37" t="n">
        <f aca="false">MAX(F210+G210-H210,0)</f>
        <v>0</v>
      </c>
      <c r="J210" s="37" t="n">
        <f aca="false">M209</f>
        <v>0</v>
      </c>
      <c r="K210" s="37" t="n">
        <f aca="false">J210*Inputs!$K$10/12</f>
        <v>0</v>
      </c>
      <c r="L210" s="37" t="n">
        <f aca="false">IF(J210&lt;=0,0,MIN(Inputs!$L$10,J210+K210))</f>
        <v>0</v>
      </c>
      <c r="M210" s="37" t="n">
        <f aca="false">MAX(J210+K210-L210,0)</f>
        <v>0</v>
      </c>
      <c r="N210" s="37" t="n">
        <f aca="false">Q209</f>
        <v>0</v>
      </c>
      <c r="O210" s="37" t="n">
        <f aca="false">N210*Inputs!$K$11/12</f>
        <v>0</v>
      </c>
      <c r="P210" s="37" t="n">
        <f aca="false">IF(N210&lt;=0,0,MIN(Inputs!$L$11,N210+O210))</f>
        <v>0</v>
      </c>
      <c r="Q210" s="37" t="n">
        <f aca="false">MAX(N210+O210-P210,0)</f>
        <v>0</v>
      </c>
      <c r="R210" s="37" t="n">
        <f aca="false">U209</f>
        <v>0</v>
      </c>
      <c r="S210" s="37" t="n">
        <f aca="false">R210*Inputs!$K$12/12</f>
        <v>0</v>
      </c>
      <c r="T210" s="37" t="n">
        <f aca="false">IF(R210&lt;=0,0,MIN(Inputs!$L$12,R210+S210))</f>
        <v>0</v>
      </c>
      <c r="U210" s="37" t="n">
        <f aca="false">MAX(R210+S210-T210,0)</f>
        <v>0</v>
      </c>
      <c r="V210" s="37" t="n">
        <f aca="false">Y209</f>
        <v>0</v>
      </c>
      <c r="W210" s="37" t="n">
        <f aca="false">V210*Inputs!$K$13/12</f>
        <v>0</v>
      </c>
      <c r="X210" s="37" t="n">
        <f aca="false">IF(V210&lt;=0,0,MIN(Inputs!$L$13,V210+W210))</f>
        <v>0</v>
      </c>
      <c r="Y210" s="37" t="n">
        <f aca="false">MAX(V210+W210-X210,0)</f>
        <v>0</v>
      </c>
      <c r="Z210" s="37" t="n">
        <f aca="false">E210+I210+M210+Q210+U210+Y210</f>
        <v>0</v>
      </c>
      <c r="AA210" s="37" t="n">
        <f aca="false">C210+G210+K210+O210+S210+W210</f>
        <v>0</v>
      </c>
    </row>
    <row r="211" customFormat="false" ht="15" hidden="false" customHeight="false" outlineLevel="0" collapsed="false">
      <c r="A211" s="36" t="n">
        <v>207</v>
      </c>
      <c r="B211" s="37" t="n">
        <f aca="false">E210</f>
        <v>0</v>
      </c>
      <c r="C211" s="37" t="n">
        <f aca="false">B211*Inputs!$K$8/12</f>
        <v>0</v>
      </c>
      <c r="D211" s="37" t="n">
        <f aca="false">IF(B211&lt;=0,0,MIN(Inputs!$L$8,B211+C211))</f>
        <v>0</v>
      </c>
      <c r="E211" s="37" t="n">
        <f aca="false">MAX(B211+C211-D211,0)</f>
        <v>0</v>
      </c>
      <c r="F211" s="37" t="n">
        <f aca="false">I210</f>
        <v>0</v>
      </c>
      <c r="G211" s="37" t="n">
        <f aca="false">F211*Inputs!$K$9/12</f>
        <v>0</v>
      </c>
      <c r="H211" s="37" t="n">
        <f aca="false">IF(F211&lt;=0,0,MIN(Inputs!$L$9,F211+G211))</f>
        <v>0</v>
      </c>
      <c r="I211" s="37" t="n">
        <f aca="false">MAX(F211+G211-H211,0)</f>
        <v>0</v>
      </c>
      <c r="J211" s="37" t="n">
        <f aca="false">M210</f>
        <v>0</v>
      </c>
      <c r="K211" s="37" t="n">
        <f aca="false">J211*Inputs!$K$10/12</f>
        <v>0</v>
      </c>
      <c r="L211" s="37" t="n">
        <f aca="false">IF(J211&lt;=0,0,MIN(Inputs!$L$10,J211+K211))</f>
        <v>0</v>
      </c>
      <c r="M211" s="37" t="n">
        <f aca="false">MAX(J211+K211-L211,0)</f>
        <v>0</v>
      </c>
      <c r="N211" s="37" t="n">
        <f aca="false">Q210</f>
        <v>0</v>
      </c>
      <c r="O211" s="37" t="n">
        <f aca="false">N211*Inputs!$K$11/12</f>
        <v>0</v>
      </c>
      <c r="P211" s="37" t="n">
        <f aca="false">IF(N211&lt;=0,0,MIN(Inputs!$L$11,N211+O211))</f>
        <v>0</v>
      </c>
      <c r="Q211" s="37" t="n">
        <f aca="false">MAX(N211+O211-P211,0)</f>
        <v>0</v>
      </c>
      <c r="R211" s="37" t="n">
        <f aca="false">U210</f>
        <v>0</v>
      </c>
      <c r="S211" s="37" t="n">
        <f aca="false">R211*Inputs!$K$12/12</f>
        <v>0</v>
      </c>
      <c r="T211" s="37" t="n">
        <f aca="false">IF(R211&lt;=0,0,MIN(Inputs!$L$12,R211+S211))</f>
        <v>0</v>
      </c>
      <c r="U211" s="37" t="n">
        <f aca="false">MAX(R211+S211-T211,0)</f>
        <v>0</v>
      </c>
      <c r="V211" s="37" t="n">
        <f aca="false">Y210</f>
        <v>0</v>
      </c>
      <c r="W211" s="37" t="n">
        <f aca="false">V211*Inputs!$K$13/12</f>
        <v>0</v>
      </c>
      <c r="X211" s="37" t="n">
        <f aca="false">IF(V211&lt;=0,0,MIN(Inputs!$L$13,V211+W211))</f>
        <v>0</v>
      </c>
      <c r="Y211" s="37" t="n">
        <f aca="false">MAX(V211+W211-X211,0)</f>
        <v>0</v>
      </c>
      <c r="Z211" s="37" t="n">
        <f aca="false">E211+I211+M211+Q211+U211+Y211</f>
        <v>0</v>
      </c>
      <c r="AA211" s="37" t="n">
        <f aca="false">C211+G211+K211+O211+S211+W211</f>
        <v>0</v>
      </c>
    </row>
    <row r="212" customFormat="false" ht="15" hidden="false" customHeight="false" outlineLevel="0" collapsed="false">
      <c r="A212" s="36" t="n">
        <v>208</v>
      </c>
      <c r="B212" s="37" t="n">
        <f aca="false">E211</f>
        <v>0</v>
      </c>
      <c r="C212" s="37" t="n">
        <f aca="false">B212*Inputs!$K$8/12</f>
        <v>0</v>
      </c>
      <c r="D212" s="37" t="n">
        <f aca="false">IF(B212&lt;=0,0,MIN(Inputs!$L$8,B212+C212))</f>
        <v>0</v>
      </c>
      <c r="E212" s="37" t="n">
        <f aca="false">MAX(B212+C212-D212,0)</f>
        <v>0</v>
      </c>
      <c r="F212" s="37" t="n">
        <f aca="false">I211</f>
        <v>0</v>
      </c>
      <c r="G212" s="37" t="n">
        <f aca="false">F212*Inputs!$K$9/12</f>
        <v>0</v>
      </c>
      <c r="H212" s="37" t="n">
        <f aca="false">IF(F212&lt;=0,0,MIN(Inputs!$L$9,F212+G212))</f>
        <v>0</v>
      </c>
      <c r="I212" s="37" t="n">
        <f aca="false">MAX(F212+G212-H212,0)</f>
        <v>0</v>
      </c>
      <c r="J212" s="37" t="n">
        <f aca="false">M211</f>
        <v>0</v>
      </c>
      <c r="K212" s="37" t="n">
        <f aca="false">J212*Inputs!$K$10/12</f>
        <v>0</v>
      </c>
      <c r="L212" s="37" t="n">
        <f aca="false">IF(J212&lt;=0,0,MIN(Inputs!$L$10,J212+K212))</f>
        <v>0</v>
      </c>
      <c r="M212" s="37" t="n">
        <f aca="false">MAX(J212+K212-L212,0)</f>
        <v>0</v>
      </c>
      <c r="N212" s="37" t="n">
        <f aca="false">Q211</f>
        <v>0</v>
      </c>
      <c r="O212" s="37" t="n">
        <f aca="false">N212*Inputs!$K$11/12</f>
        <v>0</v>
      </c>
      <c r="P212" s="37" t="n">
        <f aca="false">IF(N212&lt;=0,0,MIN(Inputs!$L$11,N212+O212))</f>
        <v>0</v>
      </c>
      <c r="Q212" s="37" t="n">
        <f aca="false">MAX(N212+O212-P212,0)</f>
        <v>0</v>
      </c>
      <c r="R212" s="37" t="n">
        <f aca="false">U211</f>
        <v>0</v>
      </c>
      <c r="S212" s="37" t="n">
        <f aca="false">R212*Inputs!$K$12/12</f>
        <v>0</v>
      </c>
      <c r="T212" s="37" t="n">
        <f aca="false">IF(R212&lt;=0,0,MIN(Inputs!$L$12,R212+S212))</f>
        <v>0</v>
      </c>
      <c r="U212" s="37" t="n">
        <f aca="false">MAX(R212+S212-T212,0)</f>
        <v>0</v>
      </c>
      <c r="V212" s="37" t="n">
        <f aca="false">Y211</f>
        <v>0</v>
      </c>
      <c r="W212" s="37" t="n">
        <f aca="false">V212*Inputs!$K$13/12</f>
        <v>0</v>
      </c>
      <c r="X212" s="37" t="n">
        <f aca="false">IF(V212&lt;=0,0,MIN(Inputs!$L$13,V212+W212))</f>
        <v>0</v>
      </c>
      <c r="Y212" s="37" t="n">
        <f aca="false">MAX(V212+W212-X212,0)</f>
        <v>0</v>
      </c>
      <c r="Z212" s="37" t="n">
        <f aca="false">E212+I212+M212+Q212+U212+Y212</f>
        <v>0</v>
      </c>
      <c r="AA212" s="37" t="n">
        <f aca="false">C212+G212+K212+O212+S212+W212</f>
        <v>0</v>
      </c>
    </row>
    <row r="213" customFormat="false" ht="15" hidden="false" customHeight="false" outlineLevel="0" collapsed="false">
      <c r="A213" s="36" t="n">
        <v>209</v>
      </c>
      <c r="B213" s="37" t="n">
        <f aca="false">E212</f>
        <v>0</v>
      </c>
      <c r="C213" s="37" t="n">
        <f aca="false">B213*Inputs!$K$8/12</f>
        <v>0</v>
      </c>
      <c r="D213" s="37" t="n">
        <f aca="false">IF(B213&lt;=0,0,MIN(Inputs!$L$8,B213+C213))</f>
        <v>0</v>
      </c>
      <c r="E213" s="37" t="n">
        <f aca="false">MAX(B213+C213-D213,0)</f>
        <v>0</v>
      </c>
      <c r="F213" s="37" t="n">
        <f aca="false">I212</f>
        <v>0</v>
      </c>
      <c r="G213" s="37" t="n">
        <f aca="false">F213*Inputs!$K$9/12</f>
        <v>0</v>
      </c>
      <c r="H213" s="37" t="n">
        <f aca="false">IF(F213&lt;=0,0,MIN(Inputs!$L$9,F213+G213))</f>
        <v>0</v>
      </c>
      <c r="I213" s="37" t="n">
        <f aca="false">MAX(F213+G213-H213,0)</f>
        <v>0</v>
      </c>
      <c r="J213" s="37" t="n">
        <f aca="false">M212</f>
        <v>0</v>
      </c>
      <c r="K213" s="37" t="n">
        <f aca="false">J213*Inputs!$K$10/12</f>
        <v>0</v>
      </c>
      <c r="L213" s="37" t="n">
        <f aca="false">IF(J213&lt;=0,0,MIN(Inputs!$L$10,J213+K213))</f>
        <v>0</v>
      </c>
      <c r="M213" s="37" t="n">
        <f aca="false">MAX(J213+K213-L213,0)</f>
        <v>0</v>
      </c>
      <c r="N213" s="37" t="n">
        <f aca="false">Q212</f>
        <v>0</v>
      </c>
      <c r="O213" s="37" t="n">
        <f aca="false">N213*Inputs!$K$11/12</f>
        <v>0</v>
      </c>
      <c r="P213" s="37" t="n">
        <f aca="false">IF(N213&lt;=0,0,MIN(Inputs!$L$11,N213+O213))</f>
        <v>0</v>
      </c>
      <c r="Q213" s="37" t="n">
        <f aca="false">MAX(N213+O213-P213,0)</f>
        <v>0</v>
      </c>
      <c r="R213" s="37" t="n">
        <f aca="false">U212</f>
        <v>0</v>
      </c>
      <c r="S213" s="37" t="n">
        <f aca="false">R213*Inputs!$K$12/12</f>
        <v>0</v>
      </c>
      <c r="T213" s="37" t="n">
        <f aca="false">IF(R213&lt;=0,0,MIN(Inputs!$L$12,R213+S213))</f>
        <v>0</v>
      </c>
      <c r="U213" s="37" t="n">
        <f aca="false">MAX(R213+S213-T213,0)</f>
        <v>0</v>
      </c>
      <c r="V213" s="37" t="n">
        <f aca="false">Y212</f>
        <v>0</v>
      </c>
      <c r="W213" s="37" t="n">
        <f aca="false">V213*Inputs!$K$13/12</f>
        <v>0</v>
      </c>
      <c r="X213" s="37" t="n">
        <f aca="false">IF(V213&lt;=0,0,MIN(Inputs!$L$13,V213+W213))</f>
        <v>0</v>
      </c>
      <c r="Y213" s="37" t="n">
        <f aca="false">MAX(V213+W213-X213,0)</f>
        <v>0</v>
      </c>
      <c r="Z213" s="37" t="n">
        <f aca="false">E213+I213+M213+Q213+U213+Y213</f>
        <v>0</v>
      </c>
      <c r="AA213" s="37" t="n">
        <f aca="false">C213+G213+K213+O213+S213+W213</f>
        <v>0</v>
      </c>
    </row>
    <row r="214" customFormat="false" ht="15" hidden="false" customHeight="false" outlineLevel="0" collapsed="false">
      <c r="A214" s="36" t="n">
        <v>210</v>
      </c>
      <c r="B214" s="37" t="n">
        <f aca="false">E213</f>
        <v>0</v>
      </c>
      <c r="C214" s="37" t="n">
        <f aca="false">B214*Inputs!$K$8/12</f>
        <v>0</v>
      </c>
      <c r="D214" s="37" t="n">
        <f aca="false">IF(B214&lt;=0,0,MIN(Inputs!$L$8,B214+C214))</f>
        <v>0</v>
      </c>
      <c r="E214" s="37" t="n">
        <f aca="false">MAX(B214+C214-D214,0)</f>
        <v>0</v>
      </c>
      <c r="F214" s="37" t="n">
        <f aca="false">I213</f>
        <v>0</v>
      </c>
      <c r="G214" s="37" t="n">
        <f aca="false">F214*Inputs!$K$9/12</f>
        <v>0</v>
      </c>
      <c r="H214" s="37" t="n">
        <f aca="false">IF(F214&lt;=0,0,MIN(Inputs!$L$9,F214+G214))</f>
        <v>0</v>
      </c>
      <c r="I214" s="37" t="n">
        <f aca="false">MAX(F214+G214-H214,0)</f>
        <v>0</v>
      </c>
      <c r="J214" s="37" t="n">
        <f aca="false">M213</f>
        <v>0</v>
      </c>
      <c r="K214" s="37" t="n">
        <f aca="false">J214*Inputs!$K$10/12</f>
        <v>0</v>
      </c>
      <c r="L214" s="37" t="n">
        <f aca="false">IF(J214&lt;=0,0,MIN(Inputs!$L$10,J214+K214))</f>
        <v>0</v>
      </c>
      <c r="M214" s="37" t="n">
        <f aca="false">MAX(J214+K214-L214,0)</f>
        <v>0</v>
      </c>
      <c r="N214" s="37" t="n">
        <f aca="false">Q213</f>
        <v>0</v>
      </c>
      <c r="O214" s="37" t="n">
        <f aca="false">N214*Inputs!$K$11/12</f>
        <v>0</v>
      </c>
      <c r="P214" s="37" t="n">
        <f aca="false">IF(N214&lt;=0,0,MIN(Inputs!$L$11,N214+O214))</f>
        <v>0</v>
      </c>
      <c r="Q214" s="37" t="n">
        <f aca="false">MAX(N214+O214-P214,0)</f>
        <v>0</v>
      </c>
      <c r="R214" s="37" t="n">
        <f aca="false">U213</f>
        <v>0</v>
      </c>
      <c r="S214" s="37" t="n">
        <f aca="false">R214*Inputs!$K$12/12</f>
        <v>0</v>
      </c>
      <c r="T214" s="37" t="n">
        <f aca="false">IF(R214&lt;=0,0,MIN(Inputs!$L$12,R214+S214))</f>
        <v>0</v>
      </c>
      <c r="U214" s="37" t="n">
        <f aca="false">MAX(R214+S214-T214,0)</f>
        <v>0</v>
      </c>
      <c r="V214" s="37" t="n">
        <f aca="false">Y213</f>
        <v>0</v>
      </c>
      <c r="W214" s="37" t="n">
        <f aca="false">V214*Inputs!$K$13/12</f>
        <v>0</v>
      </c>
      <c r="X214" s="37" t="n">
        <f aca="false">IF(V214&lt;=0,0,MIN(Inputs!$L$13,V214+W214))</f>
        <v>0</v>
      </c>
      <c r="Y214" s="37" t="n">
        <f aca="false">MAX(V214+W214-X214,0)</f>
        <v>0</v>
      </c>
      <c r="Z214" s="37" t="n">
        <f aca="false">E214+I214+M214+Q214+U214+Y214</f>
        <v>0</v>
      </c>
      <c r="AA214" s="37" t="n">
        <f aca="false">C214+G214+K214+O214+S214+W214</f>
        <v>0</v>
      </c>
    </row>
    <row r="215" customFormat="false" ht="15" hidden="false" customHeight="false" outlineLevel="0" collapsed="false">
      <c r="A215" s="36" t="n">
        <v>211</v>
      </c>
      <c r="B215" s="37" t="n">
        <f aca="false">E214</f>
        <v>0</v>
      </c>
      <c r="C215" s="37" t="n">
        <f aca="false">B215*Inputs!$K$8/12</f>
        <v>0</v>
      </c>
      <c r="D215" s="37" t="n">
        <f aca="false">IF(B215&lt;=0,0,MIN(Inputs!$L$8,B215+C215))</f>
        <v>0</v>
      </c>
      <c r="E215" s="37" t="n">
        <f aca="false">MAX(B215+C215-D215,0)</f>
        <v>0</v>
      </c>
      <c r="F215" s="37" t="n">
        <f aca="false">I214</f>
        <v>0</v>
      </c>
      <c r="G215" s="37" t="n">
        <f aca="false">F215*Inputs!$K$9/12</f>
        <v>0</v>
      </c>
      <c r="H215" s="37" t="n">
        <f aca="false">IF(F215&lt;=0,0,MIN(Inputs!$L$9,F215+G215))</f>
        <v>0</v>
      </c>
      <c r="I215" s="37" t="n">
        <f aca="false">MAX(F215+G215-H215,0)</f>
        <v>0</v>
      </c>
      <c r="J215" s="37" t="n">
        <f aca="false">M214</f>
        <v>0</v>
      </c>
      <c r="K215" s="37" t="n">
        <f aca="false">J215*Inputs!$K$10/12</f>
        <v>0</v>
      </c>
      <c r="L215" s="37" t="n">
        <f aca="false">IF(J215&lt;=0,0,MIN(Inputs!$L$10,J215+K215))</f>
        <v>0</v>
      </c>
      <c r="M215" s="37" t="n">
        <f aca="false">MAX(J215+K215-L215,0)</f>
        <v>0</v>
      </c>
      <c r="N215" s="37" t="n">
        <f aca="false">Q214</f>
        <v>0</v>
      </c>
      <c r="O215" s="37" t="n">
        <f aca="false">N215*Inputs!$K$11/12</f>
        <v>0</v>
      </c>
      <c r="P215" s="37" t="n">
        <f aca="false">IF(N215&lt;=0,0,MIN(Inputs!$L$11,N215+O215))</f>
        <v>0</v>
      </c>
      <c r="Q215" s="37" t="n">
        <f aca="false">MAX(N215+O215-P215,0)</f>
        <v>0</v>
      </c>
      <c r="R215" s="37" t="n">
        <f aca="false">U214</f>
        <v>0</v>
      </c>
      <c r="S215" s="37" t="n">
        <f aca="false">R215*Inputs!$K$12/12</f>
        <v>0</v>
      </c>
      <c r="T215" s="37" t="n">
        <f aca="false">IF(R215&lt;=0,0,MIN(Inputs!$L$12,R215+S215))</f>
        <v>0</v>
      </c>
      <c r="U215" s="37" t="n">
        <f aca="false">MAX(R215+S215-T215,0)</f>
        <v>0</v>
      </c>
      <c r="V215" s="37" t="n">
        <f aca="false">Y214</f>
        <v>0</v>
      </c>
      <c r="W215" s="37" t="n">
        <f aca="false">V215*Inputs!$K$13/12</f>
        <v>0</v>
      </c>
      <c r="X215" s="37" t="n">
        <f aca="false">IF(V215&lt;=0,0,MIN(Inputs!$L$13,V215+W215))</f>
        <v>0</v>
      </c>
      <c r="Y215" s="37" t="n">
        <f aca="false">MAX(V215+W215-X215,0)</f>
        <v>0</v>
      </c>
      <c r="Z215" s="37" t="n">
        <f aca="false">E215+I215+M215+Q215+U215+Y215</f>
        <v>0</v>
      </c>
      <c r="AA215" s="37" t="n">
        <f aca="false">C215+G215+K215+O215+S215+W215</f>
        <v>0</v>
      </c>
    </row>
    <row r="216" customFormat="false" ht="15" hidden="false" customHeight="false" outlineLevel="0" collapsed="false">
      <c r="A216" s="36" t="n">
        <v>212</v>
      </c>
      <c r="B216" s="37" t="n">
        <f aca="false">E215</f>
        <v>0</v>
      </c>
      <c r="C216" s="37" t="n">
        <f aca="false">B216*Inputs!$K$8/12</f>
        <v>0</v>
      </c>
      <c r="D216" s="37" t="n">
        <f aca="false">IF(B216&lt;=0,0,MIN(Inputs!$L$8,B216+C216))</f>
        <v>0</v>
      </c>
      <c r="E216" s="37" t="n">
        <f aca="false">MAX(B216+C216-D216,0)</f>
        <v>0</v>
      </c>
      <c r="F216" s="37" t="n">
        <f aca="false">I215</f>
        <v>0</v>
      </c>
      <c r="G216" s="37" t="n">
        <f aca="false">F216*Inputs!$K$9/12</f>
        <v>0</v>
      </c>
      <c r="H216" s="37" t="n">
        <f aca="false">IF(F216&lt;=0,0,MIN(Inputs!$L$9,F216+G216))</f>
        <v>0</v>
      </c>
      <c r="I216" s="37" t="n">
        <f aca="false">MAX(F216+G216-H216,0)</f>
        <v>0</v>
      </c>
      <c r="J216" s="37" t="n">
        <f aca="false">M215</f>
        <v>0</v>
      </c>
      <c r="K216" s="37" t="n">
        <f aca="false">J216*Inputs!$K$10/12</f>
        <v>0</v>
      </c>
      <c r="L216" s="37" t="n">
        <f aca="false">IF(J216&lt;=0,0,MIN(Inputs!$L$10,J216+K216))</f>
        <v>0</v>
      </c>
      <c r="M216" s="37" t="n">
        <f aca="false">MAX(J216+K216-L216,0)</f>
        <v>0</v>
      </c>
      <c r="N216" s="37" t="n">
        <f aca="false">Q215</f>
        <v>0</v>
      </c>
      <c r="O216" s="37" t="n">
        <f aca="false">N216*Inputs!$K$11/12</f>
        <v>0</v>
      </c>
      <c r="P216" s="37" t="n">
        <f aca="false">IF(N216&lt;=0,0,MIN(Inputs!$L$11,N216+O216))</f>
        <v>0</v>
      </c>
      <c r="Q216" s="37" t="n">
        <f aca="false">MAX(N216+O216-P216,0)</f>
        <v>0</v>
      </c>
      <c r="R216" s="37" t="n">
        <f aca="false">U215</f>
        <v>0</v>
      </c>
      <c r="S216" s="37" t="n">
        <f aca="false">R216*Inputs!$K$12/12</f>
        <v>0</v>
      </c>
      <c r="T216" s="37" t="n">
        <f aca="false">IF(R216&lt;=0,0,MIN(Inputs!$L$12,R216+S216))</f>
        <v>0</v>
      </c>
      <c r="U216" s="37" t="n">
        <f aca="false">MAX(R216+S216-T216,0)</f>
        <v>0</v>
      </c>
      <c r="V216" s="37" t="n">
        <f aca="false">Y215</f>
        <v>0</v>
      </c>
      <c r="W216" s="37" t="n">
        <f aca="false">V216*Inputs!$K$13/12</f>
        <v>0</v>
      </c>
      <c r="X216" s="37" t="n">
        <f aca="false">IF(V216&lt;=0,0,MIN(Inputs!$L$13,V216+W216))</f>
        <v>0</v>
      </c>
      <c r="Y216" s="37" t="n">
        <f aca="false">MAX(V216+W216-X216,0)</f>
        <v>0</v>
      </c>
      <c r="Z216" s="37" t="n">
        <f aca="false">E216+I216+M216+Q216+U216+Y216</f>
        <v>0</v>
      </c>
      <c r="AA216" s="37" t="n">
        <f aca="false">C216+G216+K216+O216+S216+W216</f>
        <v>0</v>
      </c>
    </row>
    <row r="217" customFormat="false" ht="15" hidden="false" customHeight="false" outlineLevel="0" collapsed="false">
      <c r="A217" s="36" t="n">
        <v>213</v>
      </c>
      <c r="B217" s="37" t="n">
        <f aca="false">E216</f>
        <v>0</v>
      </c>
      <c r="C217" s="37" t="n">
        <f aca="false">B217*Inputs!$K$8/12</f>
        <v>0</v>
      </c>
      <c r="D217" s="37" t="n">
        <f aca="false">IF(B217&lt;=0,0,MIN(Inputs!$L$8,B217+C217))</f>
        <v>0</v>
      </c>
      <c r="E217" s="37" t="n">
        <f aca="false">MAX(B217+C217-D217,0)</f>
        <v>0</v>
      </c>
      <c r="F217" s="37" t="n">
        <f aca="false">I216</f>
        <v>0</v>
      </c>
      <c r="G217" s="37" t="n">
        <f aca="false">F217*Inputs!$K$9/12</f>
        <v>0</v>
      </c>
      <c r="H217" s="37" t="n">
        <f aca="false">IF(F217&lt;=0,0,MIN(Inputs!$L$9,F217+G217))</f>
        <v>0</v>
      </c>
      <c r="I217" s="37" t="n">
        <f aca="false">MAX(F217+G217-H217,0)</f>
        <v>0</v>
      </c>
      <c r="J217" s="37" t="n">
        <f aca="false">M216</f>
        <v>0</v>
      </c>
      <c r="K217" s="37" t="n">
        <f aca="false">J217*Inputs!$K$10/12</f>
        <v>0</v>
      </c>
      <c r="L217" s="37" t="n">
        <f aca="false">IF(J217&lt;=0,0,MIN(Inputs!$L$10,J217+K217))</f>
        <v>0</v>
      </c>
      <c r="M217" s="37" t="n">
        <f aca="false">MAX(J217+K217-L217,0)</f>
        <v>0</v>
      </c>
      <c r="N217" s="37" t="n">
        <f aca="false">Q216</f>
        <v>0</v>
      </c>
      <c r="O217" s="37" t="n">
        <f aca="false">N217*Inputs!$K$11/12</f>
        <v>0</v>
      </c>
      <c r="P217" s="37" t="n">
        <f aca="false">IF(N217&lt;=0,0,MIN(Inputs!$L$11,N217+O217))</f>
        <v>0</v>
      </c>
      <c r="Q217" s="37" t="n">
        <f aca="false">MAX(N217+O217-P217,0)</f>
        <v>0</v>
      </c>
      <c r="R217" s="37" t="n">
        <f aca="false">U216</f>
        <v>0</v>
      </c>
      <c r="S217" s="37" t="n">
        <f aca="false">R217*Inputs!$K$12/12</f>
        <v>0</v>
      </c>
      <c r="T217" s="37" t="n">
        <f aca="false">IF(R217&lt;=0,0,MIN(Inputs!$L$12,R217+S217))</f>
        <v>0</v>
      </c>
      <c r="U217" s="37" t="n">
        <f aca="false">MAX(R217+S217-T217,0)</f>
        <v>0</v>
      </c>
      <c r="V217" s="37" t="n">
        <f aca="false">Y216</f>
        <v>0</v>
      </c>
      <c r="W217" s="37" t="n">
        <f aca="false">V217*Inputs!$K$13/12</f>
        <v>0</v>
      </c>
      <c r="X217" s="37" t="n">
        <f aca="false">IF(V217&lt;=0,0,MIN(Inputs!$L$13,V217+W217))</f>
        <v>0</v>
      </c>
      <c r="Y217" s="37" t="n">
        <f aca="false">MAX(V217+W217-X217,0)</f>
        <v>0</v>
      </c>
      <c r="Z217" s="37" t="n">
        <f aca="false">E217+I217+M217+Q217+U217+Y217</f>
        <v>0</v>
      </c>
      <c r="AA217" s="37" t="n">
        <f aca="false">C217+G217+K217+O217+S217+W217</f>
        <v>0</v>
      </c>
    </row>
    <row r="218" customFormat="false" ht="15" hidden="false" customHeight="false" outlineLevel="0" collapsed="false">
      <c r="A218" s="36" t="n">
        <v>214</v>
      </c>
      <c r="B218" s="37" t="n">
        <f aca="false">E217</f>
        <v>0</v>
      </c>
      <c r="C218" s="37" t="n">
        <f aca="false">B218*Inputs!$K$8/12</f>
        <v>0</v>
      </c>
      <c r="D218" s="37" t="n">
        <f aca="false">IF(B218&lt;=0,0,MIN(Inputs!$L$8,B218+C218))</f>
        <v>0</v>
      </c>
      <c r="E218" s="37" t="n">
        <f aca="false">MAX(B218+C218-D218,0)</f>
        <v>0</v>
      </c>
      <c r="F218" s="37" t="n">
        <f aca="false">I217</f>
        <v>0</v>
      </c>
      <c r="G218" s="37" t="n">
        <f aca="false">F218*Inputs!$K$9/12</f>
        <v>0</v>
      </c>
      <c r="H218" s="37" t="n">
        <f aca="false">IF(F218&lt;=0,0,MIN(Inputs!$L$9,F218+G218))</f>
        <v>0</v>
      </c>
      <c r="I218" s="37" t="n">
        <f aca="false">MAX(F218+G218-H218,0)</f>
        <v>0</v>
      </c>
      <c r="J218" s="37" t="n">
        <f aca="false">M217</f>
        <v>0</v>
      </c>
      <c r="K218" s="37" t="n">
        <f aca="false">J218*Inputs!$K$10/12</f>
        <v>0</v>
      </c>
      <c r="L218" s="37" t="n">
        <f aca="false">IF(J218&lt;=0,0,MIN(Inputs!$L$10,J218+K218))</f>
        <v>0</v>
      </c>
      <c r="M218" s="37" t="n">
        <f aca="false">MAX(J218+K218-L218,0)</f>
        <v>0</v>
      </c>
      <c r="N218" s="37" t="n">
        <f aca="false">Q217</f>
        <v>0</v>
      </c>
      <c r="O218" s="37" t="n">
        <f aca="false">N218*Inputs!$K$11/12</f>
        <v>0</v>
      </c>
      <c r="P218" s="37" t="n">
        <f aca="false">IF(N218&lt;=0,0,MIN(Inputs!$L$11,N218+O218))</f>
        <v>0</v>
      </c>
      <c r="Q218" s="37" t="n">
        <f aca="false">MAX(N218+O218-P218,0)</f>
        <v>0</v>
      </c>
      <c r="R218" s="37" t="n">
        <f aca="false">U217</f>
        <v>0</v>
      </c>
      <c r="S218" s="37" t="n">
        <f aca="false">R218*Inputs!$K$12/12</f>
        <v>0</v>
      </c>
      <c r="T218" s="37" t="n">
        <f aca="false">IF(R218&lt;=0,0,MIN(Inputs!$L$12,R218+S218))</f>
        <v>0</v>
      </c>
      <c r="U218" s="37" t="n">
        <f aca="false">MAX(R218+S218-T218,0)</f>
        <v>0</v>
      </c>
      <c r="V218" s="37" t="n">
        <f aca="false">Y217</f>
        <v>0</v>
      </c>
      <c r="W218" s="37" t="n">
        <f aca="false">V218*Inputs!$K$13/12</f>
        <v>0</v>
      </c>
      <c r="X218" s="37" t="n">
        <f aca="false">IF(V218&lt;=0,0,MIN(Inputs!$L$13,V218+W218))</f>
        <v>0</v>
      </c>
      <c r="Y218" s="37" t="n">
        <f aca="false">MAX(V218+W218-X218,0)</f>
        <v>0</v>
      </c>
      <c r="Z218" s="37" t="n">
        <f aca="false">E218+I218+M218+Q218+U218+Y218</f>
        <v>0</v>
      </c>
      <c r="AA218" s="37" t="n">
        <f aca="false">C218+G218+K218+O218+S218+W218</f>
        <v>0</v>
      </c>
    </row>
    <row r="219" customFormat="false" ht="15" hidden="false" customHeight="false" outlineLevel="0" collapsed="false">
      <c r="A219" s="36" t="n">
        <v>215</v>
      </c>
      <c r="B219" s="37" t="n">
        <f aca="false">E218</f>
        <v>0</v>
      </c>
      <c r="C219" s="37" t="n">
        <f aca="false">B219*Inputs!$K$8/12</f>
        <v>0</v>
      </c>
      <c r="D219" s="37" t="n">
        <f aca="false">IF(B219&lt;=0,0,MIN(Inputs!$L$8,B219+C219))</f>
        <v>0</v>
      </c>
      <c r="E219" s="37" t="n">
        <f aca="false">MAX(B219+C219-D219,0)</f>
        <v>0</v>
      </c>
      <c r="F219" s="37" t="n">
        <f aca="false">I218</f>
        <v>0</v>
      </c>
      <c r="G219" s="37" t="n">
        <f aca="false">F219*Inputs!$K$9/12</f>
        <v>0</v>
      </c>
      <c r="H219" s="37" t="n">
        <f aca="false">IF(F219&lt;=0,0,MIN(Inputs!$L$9,F219+G219))</f>
        <v>0</v>
      </c>
      <c r="I219" s="37" t="n">
        <f aca="false">MAX(F219+G219-H219,0)</f>
        <v>0</v>
      </c>
      <c r="J219" s="37" t="n">
        <f aca="false">M218</f>
        <v>0</v>
      </c>
      <c r="K219" s="37" t="n">
        <f aca="false">J219*Inputs!$K$10/12</f>
        <v>0</v>
      </c>
      <c r="L219" s="37" t="n">
        <f aca="false">IF(J219&lt;=0,0,MIN(Inputs!$L$10,J219+K219))</f>
        <v>0</v>
      </c>
      <c r="M219" s="37" t="n">
        <f aca="false">MAX(J219+K219-L219,0)</f>
        <v>0</v>
      </c>
      <c r="N219" s="37" t="n">
        <f aca="false">Q218</f>
        <v>0</v>
      </c>
      <c r="O219" s="37" t="n">
        <f aca="false">N219*Inputs!$K$11/12</f>
        <v>0</v>
      </c>
      <c r="P219" s="37" t="n">
        <f aca="false">IF(N219&lt;=0,0,MIN(Inputs!$L$11,N219+O219))</f>
        <v>0</v>
      </c>
      <c r="Q219" s="37" t="n">
        <f aca="false">MAX(N219+O219-P219,0)</f>
        <v>0</v>
      </c>
      <c r="R219" s="37" t="n">
        <f aca="false">U218</f>
        <v>0</v>
      </c>
      <c r="S219" s="37" t="n">
        <f aca="false">R219*Inputs!$K$12/12</f>
        <v>0</v>
      </c>
      <c r="T219" s="37" t="n">
        <f aca="false">IF(R219&lt;=0,0,MIN(Inputs!$L$12,R219+S219))</f>
        <v>0</v>
      </c>
      <c r="U219" s="37" t="n">
        <f aca="false">MAX(R219+S219-T219,0)</f>
        <v>0</v>
      </c>
      <c r="V219" s="37" t="n">
        <f aca="false">Y218</f>
        <v>0</v>
      </c>
      <c r="W219" s="37" t="n">
        <f aca="false">V219*Inputs!$K$13/12</f>
        <v>0</v>
      </c>
      <c r="X219" s="37" t="n">
        <f aca="false">IF(V219&lt;=0,0,MIN(Inputs!$L$13,V219+W219))</f>
        <v>0</v>
      </c>
      <c r="Y219" s="37" t="n">
        <f aca="false">MAX(V219+W219-X219,0)</f>
        <v>0</v>
      </c>
      <c r="Z219" s="37" t="n">
        <f aca="false">E219+I219+M219+Q219+U219+Y219</f>
        <v>0</v>
      </c>
      <c r="AA219" s="37" t="n">
        <f aca="false">C219+G219+K219+O219+S219+W219</f>
        <v>0</v>
      </c>
    </row>
    <row r="220" customFormat="false" ht="15" hidden="false" customHeight="false" outlineLevel="0" collapsed="false">
      <c r="A220" s="36" t="n">
        <v>216</v>
      </c>
      <c r="B220" s="37" t="n">
        <f aca="false">E219</f>
        <v>0</v>
      </c>
      <c r="C220" s="37" t="n">
        <f aca="false">B220*Inputs!$K$8/12</f>
        <v>0</v>
      </c>
      <c r="D220" s="37" t="n">
        <f aca="false">IF(B220&lt;=0,0,MIN(Inputs!$L$8,B220+C220))</f>
        <v>0</v>
      </c>
      <c r="E220" s="37" t="n">
        <f aca="false">MAX(B220+C220-D220,0)</f>
        <v>0</v>
      </c>
      <c r="F220" s="37" t="n">
        <f aca="false">I219</f>
        <v>0</v>
      </c>
      <c r="G220" s="37" t="n">
        <f aca="false">F220*Inputs!$K$9/12</f>
        <v>0</v>
      </c>
      <c r="H220" s="37" t="n">
        <f aca="false">IF(F220&lt;=0,0,MIN(Inputs!$L$9,F220+G220))</f>
        <v>0</v>
      </c>
      <c r="I220" s="37" t="n">
        <f aca="false">MAX(F220+G220-H220,0)</f>
        <v>0</v>
      </c>
      <c r="J220" s="37" t="n">
        <f aca="false">M219</f>
        <v>0</v>
      </c>
      <c r="K220" s="37" t="n">
        <f aca="false">J220*Inputs!$K$10/12</f>
        <v>0</v>
      </c>
      <c r="L220" s="37" t="n">
        <f aca="false">IF(J220&lt;=0,0,MIN(Inputs!$L$10,J220+K220))</f>
        <v>0</v>
      </c>
      <c r="M220" s="37" t="n">
        <f aca="false">MAX(J220+K220-L220,0)</f>
        <v>0</v>
      </c>
      <c r="N220" s="37" t="n">
        <f aca="false">Q219</f>
        <v>0</v>
      </c>
      <c r="O220" s="37" t="n">
        <f aca="false">N220*Inputs!$K$11/12</f>
        <v>0</v>
      </c>
      <c r="P220" s="37" t="n">
        <f aca="false">IF(N220&lt;=0,0,MIN(Inputs!$L$11,N220+O220))</f>
        <v>0</v>
      </c>
      <c r="Q220" s="37" t="n">
        <f aca="false">MAX(N220+O220-P220,0)</f>
        <v>0</v>
      </c>
      <c r="R220" s="37" t="n">
        <f aca="false">U219</f>
        <v>0</v>
      </c>
      <c r="S220" s="37" t="n">
        <f aca="false">R220*Inputs!$K$12/12</f>
        <v>0</v>
      </c>
      <c r="T220" s="37" t="n">
        <f aca="false">IF(R220&lt;=0,0,MIN(Inputs!$L$12,R220+S220))</f>
        <v>0</v>
      </c>
      <c r="U220" s="37" t="n">
        <f aca="false">MAX(R220+S220-T220,0)</f>
        <v>0</v>
      </c>
      <c r="V220" s="37" t="n">
        <f aca="false">Y219</f>
        <v>0</v>
      </c>
      <c r="W220" s="37" t="n">
        <f aca="false">V220*Inputs!$K$13/12</f>
        <v>0</v>
      </c>
      <c r="X220" s="37" t="n">
        <f aca="false">IF(V220&lt;=0,0,MIN(Inputs!$L$13,V220+W220))</f>
        <v>0</v>
      </c>
      <c r="Y220" s="37" t="n">
        <f aca="false">MAX(V220+W220-X220,0)</f>
        <v>0</v>
      </c>
      <c r="Z220" s="37" t="n">
        <f aca="false">E220+I220+M220+Q220+U220+Y220</f>
        <v>0</v>
      </c>
      <c r="AA220" s="37" t="n">
        <f aca="false">C220+G220+K220+O220+S220+W220</f>
        <v>0</v>
      </c>
    </row>
    <row r="221" customFormat="false" ht="15" hidden="false" customHeight="false" outlineLevel="0" collapsed="false">
      <c r="A221" s="36" t="n">
        <v>217</v>
      </c>
      <c r="B221" s="37" t="n">
        <f aca="false">E220</f>
        <v>0</v>
      </c>
      <c r="C221" s="37" t="n">
        <f aca="false">B221*Inputs!$K$8/12</f>
        <v>0</v>
      </c>
      <c r="D221" s="37" t="n">
        <f aca="false">IF(B221&lt;=0,0,MIN(Inputs!$L$8,B221+C221))</f>
        <v>0</v>
      </c>
      <c r="E221" s="37" t="n">
        <f aca="false">MAX(B221+C221-D221,0)</f>
        <v>0</v>
      </c>
      <c r="F221" s="37" t="n">
        <f aca="false">I220</f>
        <v>0</v>
      </c>
      <c r="G221" s="37" t="n">
        <f aca="false">F221*Inputs!$K$9/12</f>
        <v>0</v>
      </c>
      <c r="H221" s="37" t="n">
        <f aca="false">IF(F221&lt;=0,0,MIN(Inputs!$L$9,F221+G221))</f>
        <v>0</v>
      </c>
      <c r="I221" s="37" t="n">
        <f aca="false">MAX(F221+G221-H221,0)</f>
        <v>0</v>
      </c>
      <c r="J221" s="37" t="n">
        <f aca="false">M220</f>
        <v>0</v>
      </c>
      <c r="K221" s="37" t="n">
        <f aca="false">J221*Inputs!$K$10/12</f>
        <v>0</v>
      </c>
      <c r="L221" s="37" t="n">
        <f aca="false">IF(J221&lt;=0,0,MIN(Inputs!$L$10,J221+K221))</f>
        <v>0</v>
      </c>
      <c r="M221" s="37" t="n">
        <f aca="false">MAX(J221+K221-L221,0)</f>
        <v>0</v>
      </c>
      <c r="N221" s="37" t="n">
        <f aca="false">Q220</f>
        <v>0</v>
      </c>
      <c r="O221" s="37" t="n">
        <f aca="false">N221*Inputs!$K$11/12</f>
        <v>0</v>
      </c>
      <c r="P221" s="37" t="n">
        <f aca="false">IF(N221&lt;=0,0,MIN(Inputs!$L$11,N221+O221))</f>
        <v>0</v>
      </c>
      <c r="Q221" s="37" t="n">
        <f aca="false">MAX(N221+O221-P221,0)</f>
        <v>0</v>
      </c>
      <c r="R221" s="37" t="n">
        <f aca="false">U220</f>
        <v>0</v>
      </c>
      <c r="S221" s="37" t="n">
        <f aca="false">R221*Inputs!$K$12/12</f>
        <v>0</v>
      </c>
      <c r="T221" s="37" t="n">
        <f aca="false">IF(R221&lt;=0,0,MIN(Inputs!$L$12,R221+S221))</f>
        <v>0</v>
      </c>
      <c r="U221" s="37" t="n">
        <f aca="false">MAX(R221+S221-T221,0)</f>
        <v>0</v>
      </c>
      <c r="V221" s="37" t="n">
        <f aca="false">Y220</f>
        <v>0</v>
      </c>
      <c r="W221" s="37" t="n">
        <f aca="false">V221*Inputs!$K$13/12</f>
        <v>0</v>
      </c>
      <c r="X221" s="37" t="n">
        <f aca="false">IF(V221&lt;=0,0,MIN(Inputs!$L$13,V221+W221))</f>
        <v>0</v>
      </c>
      <c r="Y221" s="37" t="n">
        <f aca="false">MAX(V221+W221-X221,0)</f>
        <v>0</v>
      </c>
      <c r="Z221" s="37" t="n">
        <f aca="false">E221+I221+M221+Q221+U221+Y221</f>
        <v>0</v>
      </c>
      <c r="AA221" s="37" t="n">
        <f aca="false">C221+G221+K221+O221+S221+W221</f>
        <v>0</v>
      </c>
    </row>
    <row r="222" customFormat="false" ht="15" hidden="false" customHeight="false" outlineLevel="0" collapsed="false">
      <c r="A222" s="36" t="n">
        <v>218</v>
      </c>
      <c r="B222" s="37" t="n">
        <f aca="false">E221</f>
        <v>0</v>
      </c>
      <c r="C222" s="37" t="n">
        <f aca="false">B222*Inputs!$K$8/12</f>
        <v>0</v>
      </c>
      <c r="D222" s="37" t="n">
        <f aca="false">IF(B222&lt;=0,0,MIN(Inputs!$L$8,B222+C222))</f>
        <v>0</v>
      </c>
      <c r="E222" s="37" t="n">
        <f aca="false">MAX(B222+C222-D222,0)</f>
        <v>0</v>
      </c>
      <c r="F222" s="37" t="n">
        <f aca="false">I221</f>
        <v>0</v>
      </c>
      <c r="G222" s="37" t="n">
        <f aca="false">F222*Inputs!$K$9/12</f>
        <v>0</v>
      </c>
      <c r="H222" s="37" t="n">
        <f aca="false">IF(F222&lt;=0,0,MIN(Inputs!$L$9,F222+G222))</f>
        <v>0</v>
      </c>
      <c r="I222" s="37" t="n">
        <f aca="false">MAX(F222+G222-H222,0)</f>
        <v>0</v>
      </c>
      <c r="J222" s="37" t="n">
        <f aca="false">M221</f>
        <v>0</v>
      </c>
      <c r="K222" s="37" t="n">
        <f aca="false">J222*Inputs!$K$10/12</f>
        <v>0</v>
      </c>
      <c r="L222" s="37" t="n">
        <f aca="false">IF(J222&lt;=0,0,MIN(Inputs!$L$10,J222+K222))</f>
        <v>0</v>
      </c>
      <c r="M222" s="37" t="n">
        <f aca="false">MAX(J222+K222-L222,0)</f>
        <v>0</v>
      </c>
      <c r="N222" s="37" t="n">
        <f aca="false">Q221</f>
        <v>0</v>
      </c>
      <c r="O222" s="37" t="n">
        <f aca="false">N222*Inputs!$K$11/12</f>
        <v>0</v>
      </c>
      <c r="P222" s="37" t="n">
        <f aca="false">IF(N222&lt;=0,0,MIN(Inputs!$L$11,N222+O222))</f>
        <v>0</v>
      </c>
      <c r="Q222" s="37" t="n">
        <f aca="false">MAX(N222+O222-P222,0)</f>
        <v>0</v>
      </c>
      <c r="R222" s="37" t="n">
        <f aca="false">U221</f>
        <v>0</v>
      </c>
      <c r="S222" s="37" t="n">
        <f aca="false">R222*Inputs!$K$12/12</f>
        <v>0</v>
      </c>
      <c r="T222" s="37" t="n">
        <f aca="false">IF(R222&lt;=0,0,MIN(Inputs!$L$12,R222+S222))</f>
        <v>0</v>
      </c>
      <c r="U222" s="37" t="n">
        <f aca="false">MAX(R222+S222-T222,0)</f>
        <v>0</v>
      </c>
      <c r="V222" s="37" t="n">
        <f aca="false">Y221</f>
        <v>0</v>
      </c>
      <c r="W222" s="37" t="n">
        <f aca="false">V222*Inputs!$K$13/12</f>
        <v>0</v>
      </c>
      <c r="X222" s="37" t="n">
        <f aca="false">IF(V222&lt;=0,0,MIN(Inputs!$L$13,V222+W222))</f>
        <v>0</v>
      </c>
      <c r="Y222" s="37" t="n">
        <f aca="false">MAX(V222+W222-X222,0)</f>
        <v>0</v>
      </c>
      <c r="Z222" s="37" t="n">
        <f aca="false">E222+I222+M222+Q222+U222+Y222</f>
        <v>0</v>
      </c>
      <c r="AA222" s="37" t="n">
        <f aca="false">C222+G222+K222+O222+S222+W222</f>
        <v>0</v>
      </c>
    </row>
    <row r="223" customFormat="false" ht="15" hidden="false" customHeight="false" outlineLevel="0" collapsed="false">
      <c r="A223" s="36" t="n">
        <v>219</v>
      </c>
      <c r="B223" s="37" t="n">
        <f aca="false">E222</f>
        <v>0</v>
      </c>
      <c r="C223" s="37" t="n">
        <f aca="false">B223*Inputs!$K$8/12</f>
        <v>0</v>
      </c>
      <c r="D223" s="37" t="n">
        <f aca="false">IF(B223&lt;=0,0,MIN(Inputs!$L$8,B223+C223))</f>
        <v>0</v>
      </c>
      <c r="E223" s="37" t="n">
        <f aca="false">MAX(B223+C223-D223,0)</f>
        <v>0</v>
      </c>
      <c r="F223" s="37" t="n">
        <f aca="false">I222</f>
        <v>0</v>
      </c>
      <c r="G223" s="37" t="n">
        <f aca="false">F223*Inputs!$K$9/12</f>
        <v>0</v>
      </c>
      <c r="H223" s="37" t="n">
        <f aca="false">IF(F223&lt;=0,0,MIN(Inputs!$L$9,F223+G223))</f>
        <v>0</v>
      </c>
      <c r="I223" s="37" t="n">
        <f aca="false">MAX(F223+G223-H223,0)</f>
        <v>0</v>
      </c>
      <c r="J223" s="37" t="n">
        <f aca="false">M222</f>
        <v>0</v>
      </c>
      <c r="K223" s="37" t="n">
        <f aca="false">J223*Inputs!$K$10/12</f>
        <v>0</v>
      </c>
      <c r="L223" s="37" t="n">
        <f aca="false">IF(J223&lt;=0,0,MIN(Inputs!$L$10,J223+K223))</f>
        <v>0</v>
      </c>
      <c r="M223" s="37" t="n">
        <f aca="false">MAX(J223+K223-L223,0)</f>
        <v>0</v>
      </c>
      <c r="N223" s="37" t="n">
        <f aca="false">Q222</f>
        <v>0</v>
      </c>
      <c r="O223" s="37" t="n">
        <f aca="false">N223*Inputs!$K$11/12</f>
        <v>0</v>
      </c>
      <c r="P223" s="37" t="n">
        <f aca="false">IF(N223&lt;=0,0,MIN(Inputs!$L$11,N223+O223))</f>
        <v>0</v>
      </c>
      <c r="Q223" s="37" t="n">
        <f aca="false">MAX(N223+O223-P223,0)</f>
        <v>0</v>
      </c>
      <c r="R223" s="37" t="n">
        <f aca="false">U222</f>
        <v>0</v>
      </c>
      <c r="S223" s="37" t="n">
        <f aca="false">R223*Inputs!$K$12/12</f>
        <v>0</v>
      </c>
      <c r="T223" s="37" t="n">
        <f aca="false">IF(R223&lt;=0,0,MIN(Inputs!$L$12,R223+S223))</f>
        <v>0</v>
      </c>
      <c r="U223" s="37" t="n">
        <f aca="false">MAX(R223+S223-T223,0)</f>
        <v>0</v>
      </c>
      <c r="V223" s="37" t="n">
        <f aca="false">Y222</f>
        <v>0</v>
      </c>
      <c r="W223" s="37" t="n">
        <f aca="false">V223*Inputs!$K$13/12</f>
        <v>0</v>
      </c>
      <c r="X223" s="37" t="n">
        <f aca="false">IF(V223&lt;=0,0,MIN(Inputs!$L$13,V223+W223))</f>
        <v>0</v>
      </c>
      <c r="Y223" s="37" t="n">
        <f aca="false">MAX(V223+W223-X223,0)</f>
        <v>0</v>
      </c>
      <c r="Z223" s="37" t="n">
        <f aca="false">E223+I223+M223+Q223+U223+Y223</f>
        <v>0</v>
      </c>
      <c r="AA223" s="37" t="n">
        <f aca="false">C223+G223+K223+O223+S223+W223</f>
        <v>0</v>
      </c>
    </row>
    <row r="224" customFormat="false" ht="15" hidden="false" customHeight="false" outlineLevel="0" collapsed="false">
      <c r="A224" s="36" t="n">
        <v>220</v>
      </c>
      <c r="B224" s="37" t="n">
        <f aca="false">E223</f>
        <v>0</v>
      </c>
      <c r="C224" s="37" t="n">
        <f aca="false">B224*Inputs!$K$8/12</f>
        <v>0</v>
      </c>
      <c r="D224" s="37" t="n">
        <f aca="false">IF(B224&lt;=0,0,MIN(Inputs!$L$8,B224+C224))</f>
        <v>0</v>
      </c>
      <c r="E224" s="37" t="n">
        <f aca="false">MAX(B224+C224-D224,0)</f>
        <v>0</v>
      </c>
      <c r="F224" s="37" t="n">
        <f aca="false">I223</f>
        <v>0</v>
      </c>
      <c r="G224" s="37" t="n">
        <f aca="false">F224*Inputs!$K$9/12</f>
        <v>0</v>
      </c>
      <c r="H224" s="37" t="n">
        <f aca="false">IF(F224&lt;=0,0,MIN(Inputs!$L$9,F224+G224))</f>
        <v>0</v>
      </c>
      <c r="I224" s="37" t="n">
        <f aca="false">MAX(F224+G224-H224,0)</f>
        <v>0</v>
      </c>
      <c r="J224" s="37" t="n">
        <f aca="false">M223</f>
        <v>0</v>
      </c>
      <c r="K224" s="37" t="n">
        <f aca="false">J224*Inputs!$K$10/12</f>
        <v>0</v>
      </c>
      <c r="L224" s="37" t="n">
        <f aca="false">IF(J224&lt;=0,0,MIN(Inputs!$L$10,J224+K224))</f>
        <v>0</v>
      </c>
      <c r="M224" s="37" t="n">
        <f aca="false">MAX(J224+K224-L224,0)</f>
        <v>0</v>
      </c>
      <c r="N224" s="37" t="n">
        <f aca="false">Q223</f>
        <v>0</v>
      </c>
      <c r="O224" s="37" t="n">
        <f aca="false">N224*Inputs!$K$11/12</f>
        <v>0</v>
      </c>
      <c r="P224" s="37" t="n">
        <f aca="false">IF(N224&lt;=0,0,MIN(Inputs!$L$11,N224+O224))</f>
        <v>0</v>
      </c>
      <c r="Q224" s="37" t="n">
        <f aca="false">MAX(N224+O224-P224,0)</f>
        <v>0</v>
      </c>
      <c r="R224" s="37" t="n">
        <f aca="false">U223</f>
        <v>0</v>
      </c>
      <c r="S224" s="37" t="n">
        <f aca="false">R224*Inputs!$K$12/12</f>
        <v>0</v>
      </c>
      <c r="T224" s="37" t="n">
        <f aca="false">IF(R224&lt;=0,0,MIN(Inputs!$L$12,R224+S224))</f>
        <v>0</v>
      </c>
      <c r="U224" s="37" t="n">
        <f aca="false">MAX(R224+S224-T224,0)</f>
        <v>0</v>
      </c>
      <c r="V224" s="37" t="n">
        <f aca="false">Y223</f>
        <v>0</v>
      </c>
      <c r="W224" s="37" t="n">
        <f aca="false">V224*Inputs!$K$13/12</f>
        <v>0</v>
      </c>
      <c r="X224" s="37" t="n">
        <f aca="false">IF(V224&lt;=0,0,MIN(Inputs!$L$13,V224+W224))</f>
        <v>0</v>
      </c>
      <c r="Y224" s="37" t="n">
        <f aca="false">MAX(V224+W224-X224,0)</f>
        <v>0</v>
      </c>
      <c r="Z224" s="37" t="n">
        <f aca="false">E224+I224+M224+Q224+U224+Y224</f>
        <v>0</v>
      </c>
      <c r="AA224" s="37" t="n">
        <f aca="false">C224+G224+K224+O224+S224+W224</f>
        <v>0</v>
      </c>
    </row>
    <row r="225" customFormat="false" ht="15" hidden="false" customHeight="false" outlineLevel="0" collapsed="false">
      <c r="A225" s="36" t="n">
        <v>221</v>
      </c>
      <c r="B225" s="37" t="n">
        <f aca="false">E224</f>
        <v>0</v>
      </c>
      <c r="C225" s="37" t="n">
        <f aca="false">B225*Inputs!$K$8/12</f>
        <v>0</v>
      </c>
      <c r="D225" s="37" t="n">
        <f aca="false">IF(B225&lt;=0,0,MIN(Inputs!$L$8,B225+C225))</f>
        <v>0</v>
      </c>
      <c r="E225" s="37" t="n">
        <f aca="false">MAX(B225+C225-D225,0)</f>
        <v>0</v>
      </c>
      <c r="F225" s="37" t="n">
        <f aca="false">I224</f>
        <v>0</v>
      </c>
      <c r="G225" s="37" t="n">
        <f aca="false">F225*Inputs!$K$9/12</f>
        <v>0</v>
      </c>
      <c r="H225" s="37" t="n">
        <f aca="false">IF(F225&lt;=0,0,MIN(Inputs!$L$9,F225+G225))</f>
        <v>0</v>
      </c>
      <c r="I225" s="37" t="n">
        <f aca="false">MAX(F225+G225-H225,0)</f>
        <v>0</v>
      </c>
      <c r="J225" s="37" t="n">
        <f aca="false">M224</f>
        <v>0</v>
      </c>
      <c r="K225" s="37" t="n">
        <f aca="false">J225*Inputs!$K$10/12</f>
        <v>0</v>
      </c>
      <c r="L225" s="37" t="n">
        <f aca="false">IF(J225&lt;=0,0,MIN(Inputs!$L$10,J225+K225))</f>
        <v>0</v>
      </c>
      <c r="M225" s="37" t="n">
        <f aca="false">MAX(J225+K225-L225,0)</f>
        <v>0</v>
      </c>
      <c r="N225" s="37" t="n">
        <f aca="false">Q224</f>
        <v>0</v>
      </c>
      <c r="O225" s="37" t="n">
        <f aca="false">N225*Inputs!$K$11/12</f>
        <v>0</v>
      </c>
      <c r="P225" s="37" t="n">
        <f aca="false">IF(N225&lt;=0,0,MIN(Inputs!$L$11,N225+O225))</f>
        <v>0</v>
      </c>
      <c r="Q225" s="37" t="n">
        <f aca="false">MAX(N225+O225-P225,0)</f>
        <v>0</v>
      </c>
      <c r="R225" s="37" t="n">
        <f aca="false">U224</f>
        <v>0</v>
      </c>
      <c r="S225" s="37" t="n">
        <f aca="false">R225*Inputs!$K$12/12</f>
        <v>0</v>
      </c>
      <c r="T225" s="37" t="n">
        <f aca="false">IF(R225&lt;=0,0,MIN(Inputs!$L$12,R225+S225))</f>
        <v>0</v>
      </c>
      <c r="U225" s="37" t="n">
        <f aca="false">MAX(R225+S225-T225,0)</f>
        <v>0</v>
      </c>
      <c r="V225" s="37" t="n">
        <f aca="false">Y224</f>
        <v>0</v>
      </c>
      <c r="W225" s="37" t="n">
        <f aca="false">V225*Inputs!$K$13/12</f>
        <v>0</v>
      </c>
      <c r="X225" s="37" t="n">
        <f aca="false">IF(V225&lt;=0,0,MIN(Inputs!$L$13,V225+W225))</f>
        <v>0</v>
      </c>
      <c r="Y225" s="37" t="n">
        <f aca="false">MAX(V225+W225-X225,0)</f>
        <v>0</v>
      </c>
      <c r="Z225" s="37" t="n">
        <f aca="false">E225+I225+M225+Q225+U225+Y225</f>
        <v>0</v>
      </c>
      <c r="AA225" s="37" t="n">
        <f aca="false">C225+G225+K225+O225+S225+W225</f>
        <v>0</v>
      </c>
    </row>
    <row r="226" customFormat="false" ht="15" hidden="false" customHeight="false" outlineLevel="0" collapsed="false">
      <c r="A226" s="36" t="n">
        <v>222</v>
      </c>
      <c r="B226" s="37" t="n">
        <f aca="false">E225</f>
        <v>0</v>
      </c>
      <c r="C226" s="37" t="n">
        <f aca="false">B226*Inputs!$K$8/12</f>
        <v>0</v>
      </c>
      <c r="D226" s="37" t="n">
        <f aca="false">IF(B226&lt;=0,0,MIN(Inputs!$L$8,B226+C226))</f>
        <v>0</v>
      </c>
      <c r="E226" s="37" t="n">
        <f aca="false">MAX(B226+C226-D226,0)</f>
        <v>0</v>
      </c>
      <c r="F226" s="37" t="n">
        <f aca="false">I225</f>
        <v>0</v>
      </c>
      <c r="G226" s="37" t="n">
        <f aca="false">F226*Inputs!$K$9/12</f>
        <v>0</v>
      </c>
      <c r="H226" s="37" t="n">
        <f aca="false">IF(F226&lt;=0,0,MIN(Inputs!$L$9,F226+G226))</f>
        <v>0</v>
      </c>
      <c r="I226" s="37" t="n">
        <f aca="false">MAX(F226+G226-H226,0)</f>
        <v>0</v>
      </c>
      <c r="J226" s="37" t="n">
        <f aca="false">M225</f>
        <v>0</v>
      </c>
      <c r="K226" s="37" t="n">
        <f aca="false">J226*Inputs!$K$10/12</f>
        <v>0</v>
      </c>
      <c r="L226" s="37" t="n">
        <f aca="false">IF(J226&lt;=0,0,MIN(Inputs!$L$10,J226+K226))</f>
        <v>0</v>
      </c>
      <c r="M226" s="37" t="n">
        <f aca="false">MAX(J226+K226-L226,0)</f>
        <v>0</v>
      </c>
      <c r="N226" s="37" t="n">
        <f aca="false">Q225</f>
        <v>0</v>
      </c>
      <c r="O226" s="37" t="n">
        <f aca="false">N226*Inputs!$K$11/12</f>
        <v>0</v>
      </c>
      <c r="P226" s="37" t="n">
        <f aca="false">IF(N226&lt;=0,0,MIN(Inputs!$L$11,N226+O226))</f>
        <v>0</v>
      </c>
      <c r="Q226" s="37" t="n">
        <f aca="false">MAX(N226+O226-P226,0)</f>
        <v>0</v>
      </c>
      <c r="R226" s="37" t="n">
        <f aca="false">U225</f>
        <v>0</v>
      </c>
      <c r="S226" s="37" t="n">
        <f aca="false">R226*Inputs!$K$12/12</f>
        <v>0</v>
      </c>
      <c r="T226" s="37" t="n">
        <f aca="false">IF(R226&lt;=0,0,MIN(Inputs!$L$12,R226+S226))</f>
        <v>0</v>
      </c>
      <c r="U226" s="37" t="n">
        <f aca="false">MAX(R226+S226-T226,0)</f>
        <v>0</v>
      </c>
      <c r="V226" s="37" t="n">
        <f aca="false">Y225</f>
        <v>0</v>
      </c>
      <c r="W226" s="37" t="n">
        <f aca="false">V226*Inputs!$K$13/12</f>
        <v>0</v>
      </c>
      <c r="X226" s="37" t="n">
        <f aca="false">IF(V226&lt;=0,0,MIN(Inputs!$L$13,V226+W226))</f>
        <v>0</v>
      </c>
      <c r="Y226" s="37" t="n">
        <f aca="false">MAX(V226+W226-X226,0)</f>
        <v>0</v>
      </c>
      <c r="Z226" s="37" t="n">
        <f aca="false">E226+I226+M226+Q226+U226+Y226</f>
        <v>0</v>
      </c>
      <c r="AA226" s="37" t="n">
        <f aca="false">C226+G226+K226+O226+S226+W226</f>
        <v>0</v>
      </c>
    </row>
    <row r="227" customFormat="false" ht="15" hidden="false" customHeight="false" outlineLevel="0" collapsed="false">
      <c r="A227" s="36" t="n">
        <v>223</v>
      </c>
      <c r="B227" s="37" t="n">
        <f aca="false">E226</f>
        <v>0</v>
      </c>
      <c r="C227" s="37" t="n">
        <f aca="false">B227*Inputs!$K$8/12</f>
        <v>0</v>
      </c>
      <c r="D227" s="37" t="n">
        <f aca="false">IF(B227&lt;=0,0,MIN(Inputs!$L$8,B227+C227))</f>
        <v>0</v>
      </c>
      <c r="E227" s="37" t="n">
        <f aca="false">MAX(B227+C227-D227,0)</f>
        <v>0</v>
      </c>
      <c r="F227" s="37" t="n">
        <f aca="false">I226</f>
        <v>0</v>
      </c>
      <c r="G227" s="37" t="n">
        <f aca="false">F227*Inputs!$K$9/12</f>
        <v>0</v>
      </c>
      <c r="H227" s="37" t="n">
        <f aca="false">IF(F227&lt;=0,0,MIN(Inputs!$L$9,F227+G227))</f>
        <v>0</v>
      </c>
      <c r="I227" s="37" t="n">
        <f aca="false">MAX(F227+G227-H227,0)</f>
        <v>0</v>
      </c>
      <c r="J227" s="37" t="n">
        <f aca="false">M226</f>
        <v>0</v>
      </c>
      <c r="K227" s="37" t="n">
        <f aca="false">J227*Inputs!$K$10/12</f>
        <v>0</v>
      </c>
      <c r="L227" s="37" t="n">
        <f aca="false">IF(J227&lt;=0,0,MIN(Inputs!$L$10,J227+K227))</f>
        <v>0</v>
      </c>
      <c r="M227" s="37" t="n">
        <f aca="false">MAX(J227+K227-L227,0)</f>
        <v>0</v>
      </c>
      <c r="N227" s="37" t="n">
        <f aca="false">Q226</f>
        <v>0</v>
      </c>
      <c r="O227" s="37" t="n">
        <f aca="false">N227*Inputs!$K$11/12</f>
        <v>0</v>
      </c>
      <c r="P227" s="37" t="n">
        <f aca="false">IF(N227&lt;=0,0,MIN(Inputs!$L$11,N227+O227))</f>
        <v>0</v>
      </c>
      <c r="Q227" s="37" t="n">
        <f aca="false">MAX(N227+O227-P227,0)</f>
        <v>0</v>
      </c>
      <c r="R227" s="37" t="n">
        <f aca="false">U226</f>
        <v>0</v>
      </c>
      <c r="S227" s="37" t="n">
        <f aca="false">R227*Inputs!$K$12/12</f>
        <v>0</v>
      </c>
      <c r="T227" s="37" t="n">
        <f aca="false">IF(R227&lt;=0,0,MIN(Inputs!$L$12,R227+S227))</f>
        <v>0</v>
      </c>
      <c r="U227" s="37" t="n">
        <f aca="false">MAX(R227+S227-T227,0)</f>
        <v>0</v>
      </c>
      <c r="V227" s="37" t="n">
        <f aca="false">Y226</f>
        <v>0</v>
      </c>
      <c r="W227" s="37" t="n">
        <f aca="false">V227*Inputs!$K$13/12</f>
        <v>0</v>
      </c>
      <c r="X227" s="37" t="n">
        <f aca="false">IF(V227&lt;=0,0,MIN(Inputs!$L$13,V227+W227))</f>
        <v>0</v>
      </c>
      <c r="Y227" s="37" t="n">
        <f aca="false">MAX(V227+W227-X227,0)</f>
        <v>0</v>
      </c>
      <c r="Z227" s="37" t="n">
        <f aca="false">E227+I227+M227+Q227+U227+Y227</f>
        <v>0</v>
      </c>
      <c r="AA227" s="37" t="n">
        <f aca="false">C227+G227+K227+O227+S227+W227</f>
        <v>0</v>
      </c>
    </row>
    <row r="228" customFormat="false" ht="15" hidden="false" customHeight="false" outlineLevel="0" collapsed="false">
      <c r="A228" s="36" t="n">
        <v>224</v>
      </c>
      <c r="B228" s="37" t="n">
        <f aca="false">E227</f>
        <v>0</v>
      </c>
      <c r="C228" s="37" t="n">
        <f aca="false">B228*Inputs!$K$8/12</f>
        <v>0</v>
      </c>
      <c r="D228" s="37" t="n">
        <f aca="false">IF(B228&lt;=0,0,MIN(Inputs!$L$8,B228+C228))</f>
        <v>0</v>
      </c>
      <c r="E228" s="37" t="n">
        <f aca="false">MAX(B228+C228-D228,0)</f>
        <v>0</v>
      </c>
      <c r="F228" s="37" t="n">
        <f aca="false">I227</f>
        <v>0</v>
      </c>
      <c r="G228" s="37" t="n">
        <f aca="false">F228*Inputs!$K$9/12</f>
        <v>0</v>
      </c>
      <c r="H228" s="37" t="n">
        <f aca="false">IF(F228&lt;=0,0,MIN(Inputs!$L$9,F228+G228))</f>
        <v>0</v>
      </c>
      <c r="I228" s="37" t="n">
        <f aca="false">MAX(F228+G228-H228,0)</f>
        <v>0</v>
      </c>
      <c r="J228" s="37" t="n">
        <f aca="false">M227</f>
        <v>0</v>
      </c>
      <c r="K228" s="37" t="n">
        <f aca="false">J228*Inputs!$K$10/12</f>
        <v>0</v>
      </c>
      <c r="L228" s="37" t="n">
        <f aca="false">IF(J228&lt;=0,0,MIN(Inputs!$L$10,J228+K228))</f>
        <v>0</v>
      </c>
      <c r="M228" s="37" t="n">
        <f aca="false">MAX(J228+K228-L228,0)</f>
        <v>0</v>
      </c>
      <c r="N228" s="37" t="n">
        <f aca="false">Q227</f>
        <v>0</v>
      </c>
      <c r="O228" s="37" t="n">
        <f aca="false">N228*Inputs!$K$11/12</f>
        <v>0</v>
      </c>
      <c r="P228" s="37" t="n">
        <f aca="false">IF(N228&lt;=0,0,MIN(Inputs!$L$11,N228+O228))</f>
        <v>0</v>
      </c>
      <c r="Q228" s="37" t="n">
        <f aca="false">MAX(N228+O228-P228,0)</f>
        <v>0</v>
      </c>
      <c r="R228" s="37" t="n">
        <f aca="false">U227</f>
        <v>0</v>
      </c>
      <c r="S228" s="37" t="n">
        <f aca="false">R228*Inputs!$K$12/12</f>
        <v>0</v>
      </c>
      <c r="T228" s="37" t="n">
        <f aca="false">IF(R228&lt;=0,0,MIN(Inputs!$L$12,R228+S228))</f>
        <v>0</v>
      </c>
      <c r="U228" s="37" t="n">
        <f aca="false">MAX(R228+S228-T228,0)</f>
        <v>0</v>
      </c>
      <c r="V228" s="37" t="n">
        <f aca="false">Y227</f>
        <v>0</v>
      </c>
      <c r="W228" s="37" t="n">
        <f aca="false">V228*Inputs!$K$13/12</f>
        <v>0</v>
      </c>
      <c r="X228" s="37" t="n">
        <f aca="false">IF(V228&lt;=0,0,MIN(Inputs!$L$13,V228+W228))</f>
        <v>0</v>
      </c>
      <c r="Y228" s="37" t="n">
        <f aca="false">MAX(V228+W228-X228,0)</f>
        <v>0</v>
      </c>
      <c r="Z228" s="37" t="n">
        <f aca="false">E228+I228+M228+Q228+U228+Y228</f>
        <v>0</v>
      </c>
      <c r="AA228" s="37" t="n">
        <f aca="false">C228+G228+K228+O228+S228+W228</f>
        <v>0</v>
      </c>
    </row>
    <row r="229" customFormat="false" ht="15" hidden="false" customHeight="false" outlineLevel="0" collapsed="false">
      <c r="A229" s="36" t="n">
        <v>225</v>
      </c>
      <c r="B229" s="37" t="n">
        <f aca="false">E228</f>
        <v>0</v>
      </c>
      <c r="C229" s="37" t="n">
        <f aca="false">B229*Inputs!$K$8/12</f>
        <v>0</v>
      </c>
      <c r="D229" s="37" t="n">
        <f aca="false">IF(B229&lt;=0,0,MIN(Inputs!$L$8,B229+C229))</f>
        <v>0</v>
      </c>
      <c r="E229" s="37" t="n">
        <f aca="false">MAX(B229+C229-D229,0)</f>
        <v>0</v>
      </c>
      <c r="F229" s="37" t="n">
        <f aca="false">I228</f>
        <v>0</v>
      </c>
      <c r="G229" s="37" t="n">
        <f aca="false">F229*Inputs!$K$9/12</f>
        <v>0</v>
      </c>
      <c r="H229" s="37" t="n">
        <f aca="false">IF(F229&lt;=0,0,MIN(Inputs!$L$9,F229+G229))</f>
        <v>0</v>
      </c>
      <c r="I229" s="37" t="n">
        <f aca="false">MAX(F229+G229-H229,0)</f>
        <v>0</v>
      </c>
      <c r="J229" s="37" t="n">
        <f aca="false">M228</f>
        <v>0</v>
      </c>
      <c r="K229" s="37" t="n">
        <f aca="false">J229*Inputs!$K$10/12</f>
        <v>0</v>
      </c>
      <c r="L229" s="37" t="n">
        <f aca="false">IF(J229&lt;=0,0,MIN(Inputs!$L$10,J229+K229))</f>
        <v>0</v>
      </c>
      <c r="M229" s="37" t="n">
        <f aca="false">MAX(J229+K229-L229,0)</f>
        <v>0</v>
      </c>
      <c r="N229" s="37" t="n">
        <f aca="false">Q228</f>
        <v>0</v>
      </c>
      <c r="O229" s="37" t="n">
        <f aca="false">N229*Inputs!$K$11/12</f>
        <v>0</v>
      </c>
      <c r="P229" s="37" t="n">
        <f aca="false">IF(N229&lt;=0,0,MIN(Inputs!$L$11,N229+O229))</f>
        <v>0</v>
      </c>
      <c r="Q229" s="37" t="n">
        <f aca="false">MAX(N229+O229-P229,0)</f>
        <v>0</v>
      </c>
      <c r="R229" s="37" t="n">
        <f aca="false">U228</f>
        <v>0</v>
      </c>
      <c r="S229" s="37" t="n">
        <f aca="false">R229*Inputs!$K$12/12</f>
        <v>0</v>
      </c>
      <c r="T229" s="37" t="n">
        <f aca="false">IF(R229&lt;=0,0,MIN(Inputs!$L$12,R229+S229))</f>
        <v>0</v>
      </c>
      <c r="U229" s="37" t="n">
        <f aca="false">MAX(R229+S229-T229,0)</f>
        <v>0</v>
      </c>
      <c r="V229" s="37" t="n">
        <f aca="false">Y228</f>
        <v>0</v>
      </c>
      <c r="W229" s="37" t="n">
        <f aca="false">V229*Inputs!$K$13/12</f>
        <v>0</v>
      </c>
      <c r="X229" s="37" t="n">
        <f aca="false">IF(V229&lt;=0,0,MIN(Inputs!$L$13,V229+W229))</f>
        <v>0</v>
      </c>
      <c r="Y229" s="37" t="n">
        <f aca="false">MAX(V229+W229-X229,0)</f>
        <v>0</v>
      </c>
      <c r="Z229" s="37" t="n">
        <f aca="false">E229+I229+M229+Q229+U229+Y229</f>
        <v>0</v>
      </c>
      <c r="AA229" s="37" t="n">
        <f aca="false">C229+G229+K229+O229+S229+W229</f>
        <v>0</v>
      </c>
    </row>
    <row r="230" customFormat="false" ht="15" hidden="false" customHeight="false" outlineLevel="0" collapsed="false">
      <c r="A230" s="36" t="n">
        <v>226</v>
      </c>
      <c r="B230" s="37" t="n">
        <f aca="false">E229</f>
        <v>0</v>
      </c>
      <c r="C230" s="37" t="n">
        <f aca="false">B230*Inputs!$K$8/12</f>
        <v>0</v>
      </c>
      <c r="D230" s="37" t="n">
        <f aca="false">IF(B230&lt;=0,0,MIN(Inputs!$L$8,B230+C230))</f>
        <v>0</v>
      </c>
      <c r="E230" s="37" t="n">
        <f aca="false">MAX(B230+C230-D230,0)</f>
        <v>0</v>
      </c>
      <c r="F230" s="37" t="n">
        <f aca="false">I229</f>
        <v>0</v>
      </c>
      <c r="G230" s="37" t="n">
        <f aca="false">F230*Inputs!$K$9/12</f>
        <v>0</v>
      </c>
      <c r="H230" s="37" t="n">
        <f aca="false">IF(F230&lt;=0,0,MIN(Inputs!$L$9,F230+G230))</f>
        <v>0</v>
      </c>
      <c r="I230" s="37" t="n">
        <f aca="false">MAX(F230+G230-H230,0)</f>
        <v>0</v>
      </c>
      <c r="J230" s="37" t="n">
        <f aca="false">M229</f>
        <v>0</v>
      </c>
      <c r="K230" s="37" t="n">
        <f aca="false">J230*Inputs!$K$10/12</f>
        <v>0</v>
      </c>
      <c r="L230" s="37" t="n">
        <f aca="false">IF(J230&lt;=0,0,MIN(Inputs!$L$10,J230+K230))</f>
        <v>0</v>
      </c>
      <c r="M230" s="37" t="n">
        <f aca="false">MAX(J230+K230-L230,0)</f>
        <v>0</v>
      </c>
      <c r="N230" s="37" t="n">
        <f aca="false">Q229</f>
        <v>0</v>
      </c>
      <c r="O230" s="37" t="n">
        <f aca="false">N230*Inputs!$K$11/12</f>
        <v>0</v>
      </c>
      <c r="P230" s="37" t="n">
        <f aca="false">IF(N230&lt;=0,0,MIN(Inputs!$L$11,N230+O230))</f>
        <v>0</v>
      </c>
      <c r="Q230" s="37" t="n">
        <f aca="false">MAX(N230+O230-P230,0)</f>
        <v>0</v>
      </c>
      <c r="R230" s="37" t="n">
        <f aca="false">U229</f>
        <v>0</v>
      </c>
      <c r="S230" s="37" t="n">
        <f aca="false">R230*Inputs!$K$12/12</f>
        <v>0</v>
      </c>
      <c r="T230" s="37" t="n">
        <f aca="false">IF(R230&lt;=0,0,MIN(Inputs!$L$12,R230+S230))</f>
        <v>0</v>
      </c>
      <c r="U230" s="37" t="n">
        <f aca="false">MAX(R230+S230-T230,0)</f>
        <v>0</v>
      </c>
      <c r="V230" s="37" t="n">
        <f aca="false">Y229</f>
        <v>0</v>
      </c>
      <c r="W230" s="37" t="n">
        <f aca="false">V230*Inputs!$K$13/12</f>
        <v>0</v>
      </c>
      <c r="X230" s="37" t="n">
        <f aca="false">IF(V230&lt;=0,0,MIN(Inputs!$L$13,V230+W230))</f>
        <v>0</v>
      </c>
      <c r="Y230" s="37" t="n">
        <f aca="false">MAX(V230+W230-X230,0)</f>
        <v>0</v>
      </c>
      <c r="Z230" s="37" t="n">
        <f aca="false">E230+I230+M230+Q230+U230+Y230</f>
        <v>0</v>
      </c>
      <c r="AA230" s="37" t="n">
        <f aca="false">C230+G230+K230+O230+S230+W230</f>
        <v>0</v>
      </c>
    </row>
    <row r="231" customFormat="false" ht="15" hidden="false" customHeight="false" outlineLevel="0" collapsed="false">
      <c r="A231" s="36" t="n">
        <v>227</v>
      </c>
      <c r="B231" s="37" t="n">
        <f aca="false">E230</f>
        <v>0</v>
      </c>
      <c r="C231" s="37" t="n">
        <f aca="false">B231*Inputs!$K$8/12</f>
        <v>0</v>
      </c>
      <c r="D231" s="37" t="n">
        <f aca="false">IF(B231&lt;=0,0,MIN(Inputs!$L$8,B231+C231))</f>
        <v>0</v>
      </c>
      <c r="E231" s="37" t="n">
        <f aca="false">MAX(B231+C231-D231,0)</f>
        <v>0</v>
      </c>
      <c r="F231" s="37" t="n">
        <f aca="false">I230</f>
        <v>0</v>
      </c>
      <c r="G231" s="37" t="n">
        <f aca="false">F231*Inputs!$K$9/12</f>
        <v>0</v>
      </c>
      <c r="H231" s="37" t="n">
        <f aca="false">IF(F231&lt;=0,0,MIN(Inputs!$L$9,F231+G231))</f>
        <v>0</v>
      </c>
      <c r="I231" s="37" t="n">
        <f aca="false">MAX(F231+G231-H231,0)</f>
        <v>0</v>
      </c>
      <c r="J231" s="37" t="n">
        <f aca="false">M230</f>
        <v>0</v>
      </c>
      <c r="K231" s="37" t="n">
        <f aca="false">J231*Inputs!$K$10/12</f>
        <v>0</v>
      </c>
      <c r="L231" s="37" t="n">
        <f aca="false">IF(J231&lt;=0,0,MIN(Inputs!$L$10,J231+K231))</f>
        <v>0</v>
      </c>
      <c r="M231" s="37" t="n">
        <f aca="false">MAX(J231+K231-L231,0)</f>
        <v>0</v>
      </c>
      <c r="N231" s="37" t="n">
        <f aca="false">Q230</f>
        <v>0</v>
      </c>
      <c r="O231" s="37" t="n">
        <f aca="false">N231*Inputs!$K$11/12</f>
        <v>0</v>
      </c>
      <c r="P231" s="37" t="n">
        <f aca="false">IF(N231&lt;=0,0,MIN(Inputs!$L$11,N231+O231))</f>
        <v>0</v>
      </c>
      <c r="Q231" s="37" t="n">
        <f aca="false">MAX(N231+O231-P231,0)</f>
        <v>0</v>
      </c>
      <c r="R231" s="37" t="n">
        <f aca="false">U230</f>
        <v>0</v>
      </c>
      <c r="S231" s="37" t="n">
        <f aca="false">R231*Inputs!$K$12/12</f>
        <v>0</v>
      </c>
      <c r="T231" s="37" t="n">
        <f aca="false">IF(R231&lt;=0,0,MIN(Inputs!$L$12,R231+S231))</f>
        <v>0</v>
      </c>
      <c r="U231" s="37" t="n">
        <f aca="false">MAX(R231+S231-T231,0)</f>
        <v>0</v>
      </c>
      <c r="V231" s="37" t="n">
        <f aca="false">Y230</f>
        <v>0</v>
      </c>
      <c r="W231" s="37" t="n">
        <f aca="false">V231*Inputs!$K$13/12</f>
        <v>0</v>
      </c>
      <c r="X231" s="37" t="n">
        <f aca="false">IF(V231&lt;=0,0,MIN(Inputs!$L$13,V231+W231))</f>
        <v>0</v>
      </c>
      <c r="Y231" s="37" t="n">
        <f aca="false">MAX(V231+W231-X231,0)</f>
        <v>0</v>
      </c>
      <c r="Z231" s="37" t="n">
        <f aca="false">E231+I231+M231+Q231+U231+Y231</f>
        <v>0</v>
      </c>
      <c r="AA231" s="37" t="n">
        <f aca="false">C231+G231+K231+O231+S231+W231</f>
        <v>0</v>
      </c>
    </row>
    <row r="232" customFormat="false" ht="15" hidden="false" customHeight="false" outlineLevel="0" collapsed="false">
      <c r="A232" s="36" t="n">
        <v>228</v>
      </c>
      <c r="B232" s="37" t="n">
        <f aca="false">E231</f>
        <v>0</v>
      </c>
      <c r="C232" s="37" t="n">
        <f aca="false">B232*Inputs!$K$8/12</f>
        <v>0</v>
      </c>
      <c r="D232" s="37" t="n">
        <f aca="false">IF(B232&lt;=0,0,MIN(Inputs!$L$8,B232+C232))</f>
        <v>0</v>
      </c>
      <c r="E232" s="37" t="n">
        <f aca="false">MAX(B232+C232-D232,0)</f>
        <v>0</v>
      </c>
      <c r="F232" s="37" t="n">
        <f aca="false">I231</f>
        <v>0</v>
      </c>
      <c r="G232" s="37" t="n">
        <f aca="false">F232*Inputs!$K$9/12</f>
        <v>0</v>
      </c>
      <c r="H232" s="37" t="n">
        <f aca="false">IF(F232&lt;=0,0,MIN(Inputs!$L$9,F232+G232))</f>
        <v>0</v>
      </c>
      <c r="I232" s="37" t="n">
        <f aca="false">MAX(F232+G232-H232,0)</f>
        <v>0</v>
      </c>
      <c r="J232" s="37" t="n">
        <f aca="false">M231</f>
        <v>0</v>
      </c>
      <c r="K232" s="37" t="n">
        <f aca="false">J232*Inputs!$K$10/12</f>
        <v>0</v>
      </c>
      <c r="L232" s="37" t="n">
        <f aca="false">IF(J232&lt;=0,0,MIN(Inputs!$L$10,J232+K232))</f>
        <v>0</v>
      </c>
      <c r="M232" s="37" t="n">
        <f aca="false">MAX(J232+K232-L232,0)</f>
        <v>0</v>
      </c>
      <c r="N232" s="37" t="n">
        <f aca="false">Q231</f>
        <v>0</v>
      </c>
      <c r="O232" s="37" t="n">
        <f aca="false">N232*Inputs!$K$11/12</f>
        <v>0</v>
      </c>
      <c r="P232" s="37" t="n">
        <f aca="false">IF(N232&lt;=0,0,MIN(Inputs!$L$11,N232+O232))</f>
        <v>0</v>
      </c>
      <c r="Q232" s="37" t="n">
        <f aca="false">MAX(N232+O232-P232,0)</f>
        <v>0</v>
      </c>
      <c r="R232" s="37" t="n">
        <f aca="false">U231</f>
        <v>0</v>
      </c>
      <c r="S232" s="37" t="n">
        <f aca="false">R232*Inputs!$K$12/12</f>
        <v>0</v>
      </c>
      <c r="T232" s="37" t="n">
        <f aca="false">IF(R232&lt;=0,0,MIN(Inputs!$L$12,R232+S232))</f>
        <v>0</v>
      </c>
      <c r="U232" s="37" t="n">
        <f aca="false">MAX(R232+S232-T232,0)</f>
        <v>0</v>
      </c>
      <c r="V232" s="37" t="n">
        <f aca="false">Y231</f>
        <v>0</v>
      </c>
      <c r="W232" s="37" t="n">
        <f aca="false">V232*Inputs!$K$13/12</f>
        <v>0</v>
      </c>
      <c r="X232" s="37" t="n">
        <f aca="false">IF(V232&lt;=0,0,MIN(Inputs!$L$13,V232+W232))</f>
        <v>0</v>
      </c>
      <c r="Y232" s="37" t="n">
        <f aca="false">MAX(V232+W232-X232,0)</f>
        <v>0</v>
      </c>
      <c r="Z232" s="37" t="n">
        <f aca="false">E232+I232+M232+Q232+U232+Y232</f>
        <v>0</v>
      </c>
      <c r="AA232" s="37" t="n">
        <f aca="false">C232+G232+K232+O232+S232+W232</f>
        <v>0</v>
      </c>
    </row>
    <row r="233" customFormat="false" ht="15" hidden="false" customHeight="false" outlineLevel="0" collapsed="false">
      <c r="A233" s="36" t="n">
        <v>229</v>
      </c>
      <c r="B233" s="37" t="n">
        <f aca="false">E232</f>
        <v>0</v>
      </c>
      <c r="C233" s="37" t="n">
        <f aca="false">B233*Inputs!$K$8/12</f>
        <v>0</v>
      </c>
      <c r="D233" s="37" t="n">
        <f aca="false">IF(B233&lt;=0,0,MIN(Inputs!$L$8,B233+C233))</f>
        <v>0</v>
      </c>
      <c r="E233" s="37" t="n">
        <f aca="false">MAX(B233+C233-D233,0)</f>
        <v>0</v>
      </c>
      <c r="F233" s="37" t="n">
        <f aca="false">I232</f>
        <v>0</v>
      </c>
      <c r="G233" s="37" t="n">
        <f aca="false">F233*Inputs!$K$9/12</f>
        <v>0</v>
      </c>
      <c r="H233" s="37" t="n">
        <f aca="false">IF(F233&lt;=0,0,MIN(Inputs!$L$9,F233+G233))</f>
        <v>0</v>
      </c>
      <c r="I233" s="37" t="n">
        <f aca="false">MAX(F233+G233-H233,0)</f>
        <v>0</v>
      </c>
      <c r="J233" s="37" t="n">
        <f aca="false">M232</f>
        <v>0</v>
      </c>
      <c r="K233" s="37" t="n">
        <f aca="false">J233*Inputs!$K$10/12</f>
        <v>0</v>
      </c>
      <c r="L233" s="37" t="n">
        <f aca="false">IF(J233&lt;=0,0,MIN(Inputs!$L$10,J233+K233))</f>
        <v>0</v>
      </c>
      <c r="M233" s="37" t="n">
        <f aca="false">MAX(J233+K233-L233,0)</f>
        <v>0</v>
      </c>
      <c r="N233" s="37" t="n">
        <f aca="false">Q232</f>
        <v>0</v>
      </c>
      <c r="O233" s="37" t="n">
        <f aca="false">N233*Inputs!$K$11/12</f>
        <v>0</v>
      </c>
      <c r="P233" s="37" t="n">
        <f aca="false">IF(N233&lt;=0,0,MIN(Inputs!$L$11,N233+O233))</f>
        <v>0</v>
      </c>
      <c r="Q233" s="37" t="n">
        <f aca="false">MAX(N233+O233-P233,0)</f>
        <v>0</v>
      </c>
      <c r="R233" s="37" t="n">
        <f aca="false">U232</f>
        <v>0</v>
      </c>
      <c r="S233" s="37" t="n">
        <f aca="false">R233*Inputs!$K$12/12</f>
        <v>0</v>
      </c>
      <c r="T233" s="37" t="n">
        <f aca="false">IF(R233&lt;=0,0,MIN(Inputs!$L$12,R233+S233))</f>
        <v>0</v>
      </c>
      <c r="U233" s="37" t="n">
        <f aca="false">MAX(R233+S233-T233,0)</f>
        <v>0</v>
      </c>
      <c r="V233" s="37" t="n">
        <f aca="false">Y232</f>
        <v>0</v>
      </c>
      <c r="W233" s="37" t="n">
        <f aca="false">V233*Inputs!$K$13/12</f>
        <v>0</v>
      </c>
      <c r="X233" s="37" t="n">
        <f aca="false">IF(V233&lt;=0,0,MIN(Inputs!$L$13,V233+W233))</f>
        <v>0</v>
      </c>
      <c r="Y233" s="37" t="n">
        <f aca="false">MAX(V233+W233-X233,0)</f>
        <v>0</v>
      </c>
      <c r="Z233" s="37" t="n">
        <f aca="false">E233+I233+M233+Q233+U233+Y233</f>
        <v>0</v>
      </c>
      <c r="AA233" s="37" t="n">
        <f aca="false">C233+G233+K233+O233+S233+W233</f>
        <v>0</v>
      </c>
    </row>
    <row r="234" customFormat="false" ht="15" hidden="false" customHeight="false" outlineLevel="0" collapsed="false">
      <c r="A234" s="36" t="n">
        <v>230</v>
      </c>
      <c r="B234" s="37" t="n">
        <f aca="false">E233</f>
        <v>0</v>
      </c>
      <c r="C234" s="37" t="n">
        <f aca="false">B234*Inputs!$K$8/12</f>
        <v>0</v>
      </c>
      <c r="D234" s="37" t="n">
        <f aca="false">IF(B234&lt;=0,0,MIN(Inputs!$L$8,B234+C234))</f>
        <v>0</v>
      </c>
      <c r="E234" s="37" t="n">
        <f aca="false">MAX(B234+C234-D234,0)</f>
        <v>0</v>
      </c>
      <c r="F234" s="37" t="n">
        <f aca="false">I233</f>
        <v>0</v>
      </c>
      <c r="G234" s="37" t="n">
        <f aca="false">F234*Inputs!$K$9/12</f>
        <v>0</v>
      </c>
      <c r="H234" s="37" t="n">
        <f aca="false">IF(F234&lt;=0,0,MIN(Inputs!$L$9,F234+G234))</f>
        <v>0</v>
      </c>
      <c r="I234" s="37" t="n">
        <f aca="false">MAX(F234+G234-H234,0)</f>
        <v>0</v>
      </c>
      <c r="J234" s="37" t="n">
        <f aca="false">M233</f>
        <v>0</v>
      </c>
      <c r="K234" s="37" t="n">
        <f aca="false">J234*Inputs!$K$10/12</f>
        <v>0</v>
      </c>
      <c r="L234" s="37" t="n">
        <f aca="false">IF(J234&lt;=0,0,MIN(Inputs!$L$10,J234+K234))</f>
        <v>0</v>
      </c>
      <c r="M234" s="37" t="n">
        <f aca="false">MAX(J234+K234-L234,0)</f>
        <v>0</v>
      </c>
      <c r="N234" s="37" t="n">
        <f aca="false">Q233</f>
        <v>0</v>
      </c>
      <c r="O234" s="37" t="n">
        <f aca="false">N234*Inputs!$K$11/12</f>
        <v>0</v>
      </c>
      <c r="P234" s="37" t="n">
        <f aca="false">IF(N234&lt;=0,0,MIN(Inputs!$L$11,N234+O234))</f>
        <v>0</v>
      </c>
      <c r="Q234" s="37" t="n">
        <f aca="false">MAX(N234+O234-P234,0)</f>
        <v>0</v>
      </c>
      <c r="R234" s="37" t="n">
        <f aca="false">U233</f>
        <v>0</v>
      </c>
      <c r="S234" s="37" t="n">
        <f aca="false">R234*Inputs!$K$12/12</f>
        <v>0</v>
      </c>
      <c r="T234" s="37" t="n">
        <f aca="false">IF(R234&lt;=0,0,MIN(Inputs!$L$12,R234+S234))</f>
        <v>0</v>
      </c>
      <c r="U234" s="37" t="n">
        <f aca="false">MAX(R234+S234-T234,0)</f>
        <v>0</v>
      </c>
      <c r="V234" s="37" t="n">
        <f aca="false">Y233</f>
        <v>0</v>
      </c>
      <c r="W234" s="37" t="n">
        <f aca="false">V234*Inputs!$K$13/12</f>
        <v>0</v>
      </c>
      <c r="X234" s="37" t="n">
        <f aca="false">IF(V234&lt;=0,0,MIN(Inputs!$L$13,V234+W234))</f>
        <v>0</v>
      </c>
      <c r="Y234" s="37" t="n">
        <f aca="false">MAX(V234+W234-X234,0)</f>
        <v>0</v>
      </c>
      <c r="Z234" s="37" t="n">
        <f aca="false">E234+I234+M234+Q234+U234+Y234</f>
        <v>0</v>
      </c>
      <c r="AA234" s="37" t="n">
        <f aca="false">C234+G234+K234+O234+S234+W234</f>
        <v>0</v>
      </c>
    </row>
    <row r="235" customFormat="false" ht="15" hidden="false" customHeight="false" outlineLevel="0" collapsed="false">
      <c r="A235" s="36" t="n">
        <v>231</v>
      </c>
      <c r="B235" s="37" t="n">
        <f aca="false">E234</f>
        <v>0</v>
      </c>
      <c r="C235" s="37" t="n">
        <f aca="false">B235*Inputs!$K$8/12</f>
        <v>0</v>
      </c>
      <c r="D235" s="37" t="n">
        <f aca="false">IF(B235&lt;=0,0,MIN(Inputs!$L$8,B235+C235))</f>
        <v>0</v>
      </c>
      <c r="E235" s="37" t="n">
        <f aca="false">MAX(B235+C235-D235,0)</f>
        <v>0</v>
      </c>
      <c r="F235" s="37" t="n">
        <f aca="false">I234</f>
        <v>0</v>
      </c>
      <c r="G235" s="37" t="n">
        <f aca="false">F235*Inputs!$K$9/12</f>
        <v>0</v>
      </c>
      <c r="H235" s="37" t="n">
        <f aca="false">IF(F235&lt;=0,0,MIN(Inputs!$L$9,F235+G235))</f>
        <v>0</v>
      </c>
      <c r="I235" s="37" t="n">
        <f aca="false">MAX(F235+G235-H235,0)</f>
        <v>0</v>
      </c>
      <c r="J235" s="37" t="n">
        <f aca="false">M234</f>
        <v>0</v>
      </c>
      <c r="K235" s="37" t="n">
        <f aca="false">J235*Inputs!$K$10/12</f>
        <v>0</v>
      </c>
      <c r="L235" s="37" t="n">
        <f aca="false">IF(J235&lt;=0,0,MIN(Inputs!$L$10,J235+K235))</f>
        <v>0</v>
      </c>
      <c r="M235" s="37" t="n">
        <f aca="false">MAX(J235+K235-L235,0)</f>
        <v>0</v>
      </c>
      <c r="N235" s="37" t="n">
        <f aca="false">Q234</f>
        <v>0</v>
      </c>
      <c r="O235" s="37" t="n">
        <f aca="false">N235*Inputs!$K$11/12</f>
        <v>0</v>
      </c>
      <c r="P235" s="37" t="n">
        <f aca="false">IF(N235&lt;=0,0,MIN(Inputs!$L$11,N235+O235))</f>
        <v>0</v>
      </c>
      <c r="Q235" s="37" t="n">
        <f aca="false">MAX(N235+O235-P235,0)</f>
        <v>0</v>
      </c>
      <c r="R235" s="37" t="n">
        <f aca="false">U234</f>
        <v>0</v>
      </c>
      <c r="S235" s="37" t="n">
        <f aca="false">R235*Inputs!$K$12/12</f>
        <v>0</v>
      </c>
      <c r="T235" s="37" t="n">
        <f aca="false">IF(R235&lt;=0,0,MIN(Inputs!$L$12,R235+S235))</f>
        <v>0</v>
      </c>
      <c r="U235" s="37" t="n">
        <f aca="false">MAX(R235+S235-T235,0)</f>
        <v>0</v>
      </c>
      <c r="V235" s="37" t="n">
        <f aca="false">Y234</f>
        <v>0</v>
      </c>
      <c r="W235" s="37" t="n">
        <f aca="false">V235*Inputs!$K$13/12</f>
        <v>0</v>
      </c>
      <c r="X235" s="37" t="n">
        <f aca="false">IF(V235&lt;=0,0,MIN(Inputs!$L$13,V235+W235))</f>
        <v>0</v>
      </c>
      <c r="Y235" s="37" t="n">
        <f aca="false">MAX(V235+W235-X235,0)</f>
        <v>0</v>
      </c>
      <c r="Z235" s="37" t="n">
        <f aca="false">E235+I235+M235+Q235+U235+Y235</f>
        <v>0</v>
      </c>
      <c r="AA235" s="37" t="n">
        <f aca="false">C235+G235+K235+O235+S235+W235</f>
        <v>0</v>
      </c>
    </row>
    <row r="236" customFormat="false" ht="15" hidden="false" customHeight="false" outlineLevel="0" collapsed="false">
      <c r="A236" s="36" t="n">
        <v>232</v>
      </c>
      <c r="B236" s="37" t="n">
        <f aca="false">E235</f>
        <v>0</v>
      </c>
      <c r="C236" s="37" t="n">
        <f aca="false">B236*Inputs!$K$8/12</f>
        <v>0</v>
      </c>
      <c r="D236" s="37" t="n">
        <f aca="false">IF(B236&lt;=0,0,MIN(Inputs!$L$8,B236+C236))</f>
        <v>0</v>
      </c>
      <c r="E236" s="37" t="n">
        <f aca="false">MAX(B236+C236-D236,0)</f>
        <v>0</v>
      </c>
      <c r="F236" s="37" t="n">
        <f aca="false">I235</f>
        <v>0</v>
      </c>
      <c r="G236" s="37" t="n">
        <f aca="false">F236*Inputs!$K$9/12</f>
        <v>0</v>
      </c>
      <c r="H236" s="37" t="n">
        <f aca="false">IF(F236&lt;=0,0,MIN(Inputs!$L$9,F236+G236))</f>
        <v>0</v>
      </c>
      <c r="I236" s="37" t="n">
        <f aca="false">MAX(F236+G236-H236,0)</f>
        <v>0</v>
      </c>
      <c r="J236" s="37" t="n">
        <f aca="false">M235</f>
        <v>0</v>
      </c>
      <c r="K236" s="37" t="n">
        <f aca="false">J236*Inputs!$K$10/12</f>
        <v>0</v>
      </c>
      <c r="L236" s="37" t="n">
        <f aca="false">IF(J236&lt;=0,0,MIN(Inputs!$L$10,J236+K236))</f>
        <v>0</v>
      </c>
      <c r="M236" s="37" t="n">
        <f aca="false">MAX(J236+K236-L236,0)</f>
        <v>0</v>
      </c>
      <c r="N236" s="37" t="n">
        <f aca="false">Q235</f>
        <v>0</v>
      </c>
      <c r="O236" s="37" t="n">
        <f aca="false">N236*Inputs!$K$11/12</f>
        <v>0</v>
      </c>
      <c r="P236" s="37" t="n">
        <f aca="false">IF(N236&lt;=0,0,MIN(Inputs!$L$11,N236+O236))</f>
        <v>0</v>
      </c>
      <c r="Q236" s="37" t="n">
        <f aca="false">MAX(N236+O236-P236,0)</f>
        <v>0</v>
      </c>
      <c r="R236" s="37" t="n">
        <f aca="false">U235</f>
        <v>0</v>
      </c>
      <c r="S236" s="37" t="n">
        <f aca="false">R236*Inputs!$K$12/12</f>
        <v>0</v>
      </c>
      <c r="T236" s="37" t="n">
        <f aca="false">IF(R236&lt;=0,0,MIN(Inputs!$L$12,R236+S236))</f>
        <v>0</v>
      </c>
      <c r="U236" s="37" t="n">
        <f aca="false">MAX(R236+S236-T236,0)</f>
        <v>0</v>
      </c>
      <c r="V236" s="37" t="n">
        <f aca="false">Y235</f>
        <v>0</v>
      </c>
      <c r="W236" s="37" t="n">
        <f aca="false">V236*Inputs!$K$13/12</f>
        <v>0</v>
      </c>
      <c r="X236" s="37" t="n">
        <f aca="false">IF(V236&lt;=0,0,MIN(Inputs!$L$13,V236+W236))</f>
        <v>0</v>
      </c>
      <c r="Y236" s="37" t="n">
        <f aca="false">MAX(V236+W236-X236,0)</f>
        <v>0</v>
      </c>
      <c r="Z236" s="37" t="n">
        <f aca="false">E236+I236+M236+Q236+U236+Y236</f>
        <v>0</v>
      </c>
      <c r="AA236" s="37" t="n">
        <f aca="false">C236+G236+K236+O236+S236+W236</f>
        <v>0</v>
      </c>
    </row>
    <row r="237" customFormat="false" ht="15" hidden="false" customHeight="false" outlineLevel="0" collapsed="false">
      <c r="A237" s="36" t="n">
        <v>233</v>
      </c>
      <c r="B237" s="37" t="n">
        <f aca="false">E236</f>
        <v>0</v>
      </c>
      <c r="C237" s="37" t="n">
        <f aca="false">B237*Inputs!$K$8/12</f>
        <v>0</v>
      </c>
      <c r="D237" s="37" t="n">
        <f aca="false">IF(B237&lt;=0,0,MIN(Inputs!$L$8,B237+C237))</f>
        <v>0</v>
      </c>
      <c r="E237" s="37" t="n">
        <f aca="false">MAX(B237+C237-D237,0)</f>
        <v>0</v>
      </c>
      <c r="F237" s="37" t="n">
        <f aca="false">I236</f>
        <v>0</v>
      </c>
      <c r="G237" s="37" t="n">
        <f aca="false">F237*Inputs!$K$9/12</f>
        <v>0</v>
      </c>
      <c r="H237" s="37" t="n">
        <f aca="false">IF(F237&lt;=0,0,MIN(Inputs!$L$9,F237+G237))</f>
        <v>0</v>
      </c>
      <c r="I237" s="37" t="n">
        <f aca="false">MAX(F237+G237-H237,0)</f>
        <v>0</v>
      </c>
      <c r="J237" s="37" t="n">
        <f aca="false">M236</f>
        <v>0</v>
      </c>
      <c r="K237" s="37" t="n">
        <f aca="false">J237*Inputs!$K$10/12</f>
        <v>0</v>
      </c>
      <c r="L237" s="37" t="n">
        <f aca="false">IF(J237&lt;=0,0,MIN(Inputs!$L$10,J237+K237))</f>
        <v>0</v>
      </c>
      <c r="M237" s="37" t="n">
        <f aca="false">MAX(J237+K237-L237,0)</f>
        <v>0</v>
      </c>
      <c r="N237" s="37" t="n">
        <f aca="false">Q236</f>
        <v>0</v>
      </c>
      <c r="O237" s="37" t="n">
        <f aca="false">N237*Inputs!$K$11/12</f>
        <v>0</v>
      </c>
      <c r="P237" s="37" t="n">
        <f aca="false">IF(N237&lt;=0,0,MIN(Inputs!$L$11,N237+O237))</f>
        <v>0</v>
      </c>
      <c r="Q237" s="37" t="n">
        <f aca="false">MAX(N237+O237-P237,0)</f>
        <v>0</v>
      </c>
      <c r="R237" s="37" t="n">
        <f aca="false">U236</f>
        <v>0</v>
      </c>
      <c r="S237" s="37" t="n">
        <f aca="false">R237*Inputs!$K$12/12</f>
        <v>0</v>
      </c>
      <c r="T237" s="37" t="n">
        <f aca="false">IF(R237&lt;=0,0,MIN(Inputs!$L$12,R237+S237))</f>
        <v>0</v>
      </c>
      <c r="U237" s="37" t="n">
        <f aca="false">MAX(R237+S237-T237,0)</f>
        <v>0</v>
      </c>
      <c r="V237" s="37" t="n">
        <f aca="false">Y236</f>
        <v>0</v>
      </c>
      <c r="W237" s="37" t="n">
        <f aca="false">V237*Inputs!$K$13/12</f>
        <v>0</v>
      </c>
      <c r="X237" s="37" t="n">
        <f aca="false">IF(V237&lt;=0,0,MIN(Inputs!$L$13,V237+W237))</f>
        <v>0</v>
      </c>
      <c r="Y237" s="37" t="n">
        <f aca="false">MAX(V237+W237-X237,0)</f>
        <v>0</v>
      </c>
      <c r="Z237" s="37" t="n">
        <f aca="false">E237+I237+M237+Q237+U237+Y237</f>
        <v>0</v>
      </c>
      <c r="AA237" s="37" t="n">
        <f aca="false">C237+G237+K237+O237+S237+W237</f>
        <v>0</v>
      </c>
    </row>
    <row r="238" customFormat="false" ht="15" hidden="false" customHeight="false" outlineLevel="0" collapsed="false">
      <c r="A238" s="36" t="n">
        <v>234</v>
      </c>
      <c r="B238" s="37" t="n">
        <f aca="false">E237</f>
        <v>0</v>
      </c>
      <c r="C238" s="37" t="n">
        <f aca="false">B238*Inputs!$K$8/12</f>
        <v>0</v>
      </c>
      <c r="D238" s="37" t="n">
        <f aca="false">IF(B238&lt;=0,0,MIN(Inputs!$L$8,B238+C238))</f>
        <v>0</v>
      </c>
      <c r="E238" s="37" t="n">
        <f aca="false">MAX(B238+C238-D238,0)</f>
        <v>0</v>
      </c>
      <c r="F238" s="37" t="n">
        <f aca="false">I237</f>
        <v>0</v>
      </c>
      <c r="G238" s="37" t="n">
        <f aca="false">F238*Inputs!$K$9/12</f>
        <v>0</v>
      </c>
      <c r="H238" s="37" t="n">
        <f aca="false">IF(F238&lt;=0,0,MIN(Inputs!$L$9,F238+G238))</f>
        <v>0</v>
      </c>
      <c r="I238" s="37" t="n">
        <f aca="false">MAX(F238+G238-H238,0)</f>
        <v>0</v>
      </c>
      <c r="J238" s="37" t="n">
        <f aca="false">M237</f>
        <v>0</v>
      </c>
      <c r="K238" s="37" t="n">
        <f aca="false">J238*Inputs!$K$10/12</f>
        <v>0</v>
      </c>
      <c r="L238" s="37" t="n">
        <f aca="false">IF(J238&lt;=0,0,MIN(Inputs!$L$10,J238+K238))</f>
        <v>0</v>
      </c>
      <c r="M238" s="37" t="n">
        <f aca="false">MAX(J238+K238-L238,0)</f>
        <v>0</v>
      </c>
      <c r="N238" s="37" t="n">
        <f aca="false">Q237</f>
        <v>0</v>
      </c>
      <c r="O238" s="37" t="n">
        <f aca="false">N238*Inputs!$K$11/12</f>
        <v>0</v>
      </c>
      <c r="P238" s="37" t="n">
        <f aca="false">IF(N238&lt;=0,0,MIN(Inputs!$L$11,N238+O238))</f>
        <v>0</v>
      </c>
      <c r="Q238" s="37" t="n">
        <f aca="false">MAX(N238+O238-P238,0)</f>
        <v>0</v>
      </c>
      <c r="R238" s="37" t="n">
        <f aca="false">U237</f>
        <v>0</v>
      </c>
      <c r="S238" s="37" t="n">
        <f aca="false">R238*Inputs!$K$12/12</f>
        <v>0</v>
      </c>
      <c r="T238" s="37" t="n">
        <f aca="false">IF(R238&lt;=0,0,MIN(Inputs!$L$12,R238+S238))</f>
        <v>0</v>
      </c>
      <c r="U238" s="37" t="n">
        <f aca="false">MAX(R238+S238-T238,0)</f>
        <v>0</v>
      </c>
      <c r="V238" s="37" t="n">
        <f aca="false">Y237</f>
        <v>0</v>
      </c>
      <c r="W238" s="37" t="n">
        <f aca="false">V238*Inputs!$K$13/12</f>
        <v>0</v>
      </c>
      <c r="X238" s="37" t="n">
        <f aca="false">IF(V238&lt;=0,0,MIN(Inputs!$L$13,V238+W238))</f>
        <v>0</v>
      </c>
      <c r="Y238" s="37" t="n">
        <f aca="false">MAX(V238+W238-X238,0)</f>
        <v>0</v>
      </c>
      <c r="Z238" s="37" t="n">
        <f aca="false">E238+I238+M238+Q238+U238+Y238</f>
        <v>0</v>
      </c>
      <c r="AA238" s="37" t="n">
        <f aca="false">C238+G238+K238+O238+S238+W238</f>
        <v>0</v>
      </c>
    </row>
    <row r="239" customFormat="false" ht="15" hidden="false" customHeight="false" outlineLevel="0" collapsed="false">
      <c r="A239" s="36" t="n">
        <v>235</v>
      </c>
      <c r="B239" s="37" t="n">
        <f aca="false">E238</f>
        <v>0</v>
      </c>
      <c r="C239" s="37" t="n">
        <f aca="false">B239*Inputs!$K$8/12</f>
        <v>0</v>
      </c>
      <c r="D239" s="37" t="n">
        <f aca="false">IF(B239&lt;=0,0,MIN(Inputs!$L$8,B239+C239))</f>
        <v>0</v>
      </c>
      <c r="E239" s="37" t="n">
        <f aca="false">MAX(B239+C239-D239,0)</f>
        <v>0</v>
      </c>
      <c r="F239" s="37" t="n">
        <f aca="false">I238</f>
        <v>0</v>
      </c>
      <c r="G239" s="37" t="n">
        <f aca="false">F239*Inputs!$K$9/12</f>
        <v>0</v>
      </c>
      <c r="H239" s="37" t="n">
        <f aca="false">IF(F239&lt;=0,0,MIN(Inputs!$L$9,F239+G239))</f>
        <v>0</v>
      </c>
      <c r="I239" s="37" t="n">
        <f aca="false">MAX(F239+G239-H239,0)</f>
        <v>0</v>
      </c>
      <c r="J239" s="37" t="n">
        <f aca="false">M238</f>
        <v>0</v>
      </c>
      <c r="K239" s="37" t="n">
        <f aca="false">J239*Inputs!$K$10/12</f>
        <v>0</v>
      </c>
      <c r="L239" s="37" t="n">
        <f aca="false">IF(J239&lt;=0,0,MIN(Inputs!$L$10,J239+K239))</f>
        <v>0</v>
      </c>
      <c r="M239" s="37" t="n">
        <f aca="false">MAX(J239+K239-L239,0)</f>
        <v>0</v>
      </c>
      <c r="N239" s="37" t="n">
        <f aca="false">Q238</f>
        <v>0</v>
      </c>
      <c r="O239" s="37" t="n">
        <f aca="false">N239*Inputs!$K$11/12</f>
        <v>0</v>
      </c>
      <c r="P239" s="37" t="n">
        <f aca="false">IF(N239&lt;=0,0,MIN(Inputs!$L$11,N239+O239))</f>
        <v>0</v>
      </c>
      <c r="Q239" s="37" t="n">
        <f aca="false">MAX(N239+O239-P239,0)</f>
        <v>0</v>
      </c>
      <c r="R239" s="37" t="n">
        <f aca="false">U238</f>
        <v>0</v>
      </c>
      <c r="S239" s="37" t="n">
        <f aca="false">R239*Inputs!$K$12/12</f>
        <v>0</v>
      </c>
      <c r="T239" s="37" t="n">
        <f aca="false">IF(R239&lt;=0,0,MIN(Inputs!$L$12,R239+S239))</f>
        <v>0</v>
      </c>
      <c r="U239" s="37" t="n">
        <f aca="false">MAX(R239+S239-T239,0)</f>
        <v>0</v>
      </c>
      <c r="V239" s="37" t="n">
        <f aca="false">Y238</f>
        <v>0</v>
      </c>
      <c r="W239" s="37" t="n">
        <f aca="false">V239*Inputs!$K$13/12</f>
        <v>0</v>
      </c>
      <c r="X239" s="37" t="n">
        <f aca="false">IF(V239&lt;=0,0,MIN(Inputs!$L$13,V239+W239))</f>
        <v>0</v>
      </c>
      <c r="Y239" s="37" t="n">
        <f aca="false">MAX(V239+W239-X239,0)</f>
        <v>0</v>
      </c>
      <c r="Z239" s="37" t="n">
        <f aca="false">E239+I239+M239+Q239+U239+Y239</f>
        <v>0</v>
      </c>
      <c r="AA239" s="37" t="n">
        <f aca="false">C239+G239+K239+O239+S239+W239</f>
        <v>0</v>
      </c>
    </row>
    <row r="240" customFormat="false" ht="15" hidden="false" customHeight="false" outlineLevel="0" collapsed="false">
      <c r="A240" s="36" t="n">
        <v>236</v>
      </c>
      <c r="B240" s="37" t="n">
        <f aca="false">E239</f>
        <v>0</v>
      </c>
      <c r="C240" s="37" t="n">
        <f aca="false">B240*Inputs!$K$8/12</f>
        <v>0</v>
      </c>
      <c r="D240" s="37" t="n">
        <f aca="false">IF(B240&lt;=0,0,MIN(Inputs!$L$8,B240+C240))</f>
        <v>0</v>
      </c>
      <c r="E240" s="37" t="n">
        <f aca="false">MAX(B240+C240-D240,0)</f>
        <v>0</v>
      </c>
      <c r="F240" s="37" t="n">
        <f aca="false">I239</f>
        <v>0</v>
      </c>
      <c r="G240" s="37" t="n">
        <f aca="false">F240*Inputs!$K$9/12</f>
        <v>0</v>
      </c>
      <c r="H240" s="37" t="n">
        <f aca="false">IF(F240&lt;=0,0,MIN(Inputs!$L$9,F240+G240))</f>
        <v>0</v>
      </c>
      <c r="I240" s="37" t="n">
        <f aca="false">MAX(F240+G240-H240,0)</f>
        <v>0</v>
      </c>
      <c r="J240" s="37" t="n">
        <f aca="false">M239</f>
        <v>0</v>
      </c>
      <c r="K240" s="37" t="n">
        <f aca="false">J240*Inputs!$K$10/12</f>
        <v>0</v>
      </c>
      <c r="L240" s="37" t="n">
        <f aca="false">IF(J240&lt;=0,0,MIN(Inputs!$L$10,J240+K240))</f>
        <v>0</v>
      </c>
      <c r="M240" s="37" t="n">
        <f aca="false">MAX(J240+K240-L240,0)</f>
        <v>0</v>
      </c>
      <c r="N240" s="37" t="n">
        <f aca="false">Q239</f>
        <v>0</v>
      </c>
      <c r="O240" s="37" t="n">
        <f aca="false">N240*Inputs!$K$11/12</f>
        <v>0</v>
      </c>
      <c r="P240" s="37" t="n">
        <f aca="false">IF(N240&lt;=0,0,MIN(Inputs!$L$11,N240+O240))</f>
        <v>0</v>
      </c>
      <c r="Q240" s="37" t="n">
        <f aca="false">MAX(N240+O240-P240,0)</f>
        <v>0</v>
      </c>
      <c r="R240" s="37" t="n">
        <f aca="false">U239</f>
        <v>0</v>
      </c>
      <c r="S240" s="37" t="n">
        <f aca="false">R240*Inputs!$K$12/12</f>
        <v>0</v>
      </c>
      <c r="T240" s="37" t="n">
        <f aca="false">IF(R240&lt;=0,0,MIN(Inputs!$L$12,R240+S240))</f>
        <v>0</v>
      </c>
      <c r="U240" s="37" t="n">
        <f aca="false">MAX(R240+S240-T240,0)</f>
        <v>0</v>
      </c>
      <c r="V240" s="37" t="n">
        <f aca="false">Y239</f>
        <v>0</v>
      </c>
      <c r="W240" s="37" t="n">
        <f aca="false">V240*Inputs!$K$13/12</f>
        <v>0</v>
      </c>
      <c r="X240" s="37" t="n">
        <f aca="false">IF(V240&lt;=0,0,MIN(Inputs!$L$13,V240+W240))</f>
        <v>0</v>
      </c>
      <c r="Y240" s="37" t="n">
        <f aca="false">MAX(V240+W240-X240,0)</f>
        <v>0</v>
      </c>
      <c r="Z240" s="37" t="n">
        <f aca="false">E240+I240+M240+Q240+U240+Y240</f>
        <v>0</v>
      </c>
      <c r="AA240" s="37" t="n">
        <f aca="false">C240+G240+K240+O240+S240+W240</f>
        <v>0</v>
      </c>
    </row>
    <row r="241" customFormat="false" ht="15" hidden="false" customHeight="false" outlineLevel="0" collapsed="false">
      <c r="A241" s="36" t="n">
        <v>237</v>
      </c>
      <c r="B241" s="37" t="n">
        <f aca="false">E240</f>
        <v>0</v>
      </c>
      <c r="C241" s="37" t="n">
        <f aca="false">B241*Inputs!$K$8/12</f>
        <v>0</v>
      </c>
      <c r="D241" s="37" t="n">
        <f aca="false">IF(B241&lt;=0,0,MIN(Inputs!$L$8,B241+C241))</f>
        <v>0</v>
      </c>
      <c r="E241" s="37" t="n">
        <f aca="false">MAX(B241+C241-D241,0)</f>
        <v>0</v>
      </c>
      <c r="F241" s="37" t="n">
        <f aca="false">I240</f>
        <v>0</v>
      </c>
      <c r="G241" s="37" t="n">
        <f aca="false">F241*Inputs!$K$9/12</f>
        <v>0</v>
      </c>
      <c r="H241" s="37" t="n">
        <f aca="false">IF(F241&lt;=0,0,MIN(Inputs!$L$9,F241+G241))</f>
        <v>0</v>
      </c>
      <c r="I241" s="37" t="n">
        <f aca="false">MAX(F241+G241-H241,0)</f>
        <v>0</v>
      </c>
      <c r="J241" s="37" t="n">
        <f aca="false">M240</f>
        <v>0</v>
      </c>
      <c r="K241" s="37" t="n">
        <f aca="false">J241*Inputs!$K$10/12</f>
        <v>0</v>
      </c>
      <c r="L241" s="37" t="n">
        <f aca="false">IF(J241&lt;=0,0,MIN(Inputs!$L$10,J241+K241))</f>
        <v>0</v>
      </c>
      <c r="M241" s="37" t="n">
        <f aca="false">MAX(J241+K241-L241,0)</f>
        <v>0</v>
      </c>
      <c r="N241" s="37" t="n">
        <f aca="false">Q240</f>
        <v>0</v>
      </c>
      <c r="O241" s="37" t="n">
        <f aca="false">N241*Inputs!$K$11/12</f>
        <v>0</v>
      </c>
      <c r="P241" s="37" t="n">
        <f aca="false">IF(N241&lt;=0,0,MIN(Inputs!$L$11,N241+O241))</f>
        <v>0</v>
      </c>
      <c r="Q241" s="37" t="n">
        <f aca="false">MAX(N241+O241-P241,0)</f>
        <v>0</v>
      </c>
      <c r="R241" s="37" t="n">
        <f aca="false">U240</f>
        <v>0</v>
      </c>
      <c r="S241" s="37" t="n">
        <f aca="false">R241*Inputs!$K$12/12</f>
        <v>0</v>
      </c>
      <c r="T241" s="37" t="n">
        <f aca="false">IF(R241&lt;=0,0,MIN(Inputs!$L$12,R241+S241))</f>
        <v>0</v>
      </c>
      <c r="U241" s="37" t="n">
        <f aca="false">MAX(R241+S241-T241,0)</f>
        <v>0</v>
      </c>
      <c r="V241" s="37" t="n">
        <f aca="false">Y240</f>
        <v>0</v>
      </c>
      <c r="W241" s="37" t="n">
        <f aca="false">V241*Inputs!$K$13/12</f>
        <v>0</v>
      </c>
      <c r="X241" s="37" t="n">
        <f aca="false">IF(V241&lt;=0,0,MIN(Inputs!$L$13,V241+W241))</f>
        <v>0</v>
      </c>
      <c r="Y241" s="37" t="n">
        <f aca="false">MAX(V241+W241-X241,0)</f>
        <v>0</v>
      </c>
      <c r="Z241" s="37" t="n">
        <f aca="false">E241+I241+M241+Q241+U241+Y241</f>
        <v>0</v>
      </c>
      <c r="AA241" s="37" t="n">
        <f aca="false">C241+G241+K241+O241+S241+W241</f>
        <v>0</v>
      </c>
    </row>
    <row r="242" customFormat="false" ht="15" hidden="false" customHeight="false" outlineLevel="0" collapsed="false">
      <c r="A242" s="36" t="n">
        <v>238</v>
      </c>
      <c r="B242" s="37" t="n">
        <f aca="false">E241</f>
        <v>0</v>
      </c>
      <c r="C242" s="37" t="n">
        <f aca="false">B242*Inputs!$K$8/12</f>
        <v>0</v>
      </c>
      <c r="D242" s="37" t="n">
        <f aca="false">IF(B242&lt;=0,0,MIN(Inputs!$L$8,B242+C242))</f>
        <v>0</v>
      </c>
      <c r="E242" s="37" t="n">
        <f aca="false">MAX(B242+C242-D242,0)</f>
        <v>0</v>
      </c>
      <c r="F242" s="37" t="n">
        <f aca="false">I241</f>
        <v>0</v>
      </c>
      <c r="G242" s="37" t="n">
        <f aca="false">F242*Inputs!$K$9/12</f>
        <v>0</v>
      </c>
      <c r="H242" s="37" t="n">
        <f aca="false">IF(F242&lt;=0,0,MIN(Inputs!$L$9,F242+G242))</f>
        <v>0</v>
      </c>
      <c r="I242" s="37" t="n">
        <f aca="false">MAX(F242+G242-H242,0)</f>
        <v>0</v>
      </c>
      <c r="J242" s="37" t="n">
        <f aca="false">M241</f>
        <v>0</v>
      </c>
      <c r="K242" s="37" t="n">
        <f aca="false">J242*Inputs!$K$10/12</f>
        <v>0</v>
      </c>
      <c r="L242" s="37" t="n">
        <f aca="false">IF(J242&lt;=0,0,MIN(Inputs!$L$10,J242+K242))</f>
        <v>0</v>
      </c>
      <c r="M242" s="37" t="n">
        <f aca="false">MAX(J242+K242-L242,0)</f>
        <v>0</v>
      </c>
      <c r="N242" s="37" t="n">
        <f aca="false">Q241</f>
        <v>0</v>
      </c>
      <c r="O242" s="37" t="n">
        <f aca="false">N242*Inputs!$K$11/12</f>
        <v>0</v>
      </c>
      <c r="P242" s="37" t="n">
        <f aca="false">IF(N242&lt;=0,0,MIN(Inputs!$L$11,N242+O242))</f>
        <v>0</v>
      </c>
      <c r="Q242" s="37" t="n">
        <f aca="false">MAX(N242+O242-P242,0)</f>
        <v>0</v>
      </c>
      <c r="R242" s="37" t="n">
        <f aca="false">U241</f>
        <v>0</v>
      </c>
      <c r="S242" s="37" t="n">
        <f aca="false">R242*Inputs!$K$12/12</f>
        <v>0</v>
      </c>
      <c r="T242" s="37" t="n">
        <f aca="false">IF(R242&lt;=0,0,MIN(Inputs!$L$12,R242+S242))</f>
        <v>0</v>
      </c>
      <c r="U242" s="37" t="n">
        <f aca="false">MAX(R242+S242-T242,0)</f>
        <v>0</v>
      </c>
      <c r="V242" s="37" t="n">
        <f aca="false">Y241</f>
        <v>0</v>
      </c>
      <c r="W242" s="37" t="n">
        <f aca="false">V242*Inputs!$K$13/12</f>
        <v>0</v>
      </c>
      <c r="X242" s="37" t="n">
        <f aca="false">IF(V242&lt;=0,0,MIN(Inputs!$L$13,V242+W242))</f>
        <v>0</v>
      </c>
      <c r="Y242" s="37" t="n">
        <f aca="false">MAX(V242+W242-X242,0)</f>
        <v>0</v>
      </c>
      <c r="Z242" s="37" t="n">
        <f aca="false">E242+I242+M242+Q242+U242+Y242</f>
        <v>0</v>
      </c>
      <c r="AA242" s="37" t="n">
        <f aca="false">C242+G242+K242+O242+S242+W242</f>
        <v>0</v>
      </c>
    </row>
    <row r="243" customFormat="false" ht="15" hidden="false" customHeight="false" outlineLevel="0" collapsed="false">
      <c r="A243" s="36" t="n">
        <v>239</v>
      </c>
      <c r="B243" s="37" t="n">
        <f aca="false">E242</f>
        <v>0</v>
      </c>
      <c r="C243" s="37" t="n">
        <f aca="false">B243*Inputs!$K$8/12</f>
        <v>0</v>
      </c>
      <c r="D243" s="37" t="n">
        <f aca="false">IF(B243&lt;=0,0,MIN(Inputs!$L$8,B243+C243))</f>
        <v>0</v>
      </c>
      <c r="E243" s="37" t="n">
        <f aca="false">MAX(B243+C243-D243,0)</f>
        <v>0</v>
      </c>
      <c r="F243" s="37" t="n">
        <f aca="false">I242</f>
        <v>0</v>
      </c>
      <c r="G243" s="37" t="n">
        <f aca="false">F243*Inputs!$K$9/12</f>
        <v>0</v>
      </c>
      <c r="H243" s="37" t="n">
        <f aca="false">IF(F243&lt;=0,0,MIN(Inputs!$L$9,F243+G243))</f>
        <v>0</v>
      </c>
      <c r="I243" s="37" t="n">
        <f aca="false">MAX(F243+G243-H243,0)</f>
        <v>0</v>
      </c>
      <c r="J243" s="37" t="n">
        <f aca="false">M242</f>
        <v>0</v>
      </c>
      <c r="K243" s="37" t="n">
        <f aca="false">J243*Inputs!$K$10/12</f>
        <v>0</v>
      </c>
      <c r="L243" s="37" t="n">
        <f aca="false">IF(J243&lt;=0,0,MIN(Inputs!$L$10,J243+K243))</f>
        <v>0</v>
      </c>
      <c r="M243" s="37" t="n">
        <f aca="false">MAX(J243+K243-L243,0)</f>
        <v>0</v>
      </c>
      <c r="N243" s="37" t="n">
        <f aca="false">Q242</f>
        <v>0</v>
      </c>
      <c r="O243" s="37" t="n">
        <f aca="false">N243*Inputs!$K$11/12</f>
        <v>0</v>
      </c>
      <c r="P243" s="37" t="n">
        <f aca="false">IF(N243&lt;=0,0,MIN(Inputs!$L$11,N243+O243))</f>
        <v>0</v>
      </c>
      <c r="Q243" s="37" t="n">
        <f aca="false">MAX(N243+O243-P243,0)</f>
        <v>0</v>
      </c>
      <c r="R243" s="37" t="n">
        <f aca="false">U242</f>
        <v>0</v>
      </c>
      <c r="S243" s="37" t="n">
        <f aca="false">R243*Inputs!$K$12/12</f>
        <v>0</v>
      </c>
      <c r="T243" s="37" t="n">
        <f aca="false">IF(R243&lt;=0,0,MIN(Inputs!$L$12,R243+S243))</f>
        <v>0</v>
      </c>
      <c r="U243" s="37" t="n">
        <f aca="false">MAX(R243+S243-T243,0)</f>
        <v>0</v>
      </c>
      <c r="V243" s="37" t="n">
        <f aca="false">Y242</f>
        <v>0</v>
      </c>
      <c r="W243" s="37" t="n">
        <f aca="false">V243*Inputs!$K$13/12</f>
        <v>0</v>
      </c>
      <c r="X243" s="37" t="n">
        <f aca="false">IF(V243&lt;=0,0,MIN(Inputs!$L$13,V243+W243))</f>
        <v>0</v>
      </c>
      <c r="Y243" s="37" t="n">
        <f aca="false">MAX(V243+W243-X243,0)</f>
        <v>0</v>
      </c>
      <c r="Z243" s="37" t="n">
        <f aca="false">E243+I243+M243+Q243+U243+Y243</f>
        <v>0</v>
      </c>
      <c r="AA243" s="37" t="n">
        <f aca="false">C243+G243+K243+O243+S243+W243</f>
        <v>0</v>
      </c>
    </row>
    <row r="244" customFormat="false" ht="15" hidden="false" customHeight="false" outlineLevel="0" collapsed="false">
      <c r="A244" s="36" t="n">
        <v>240</v>
      </c>
      <c r="B244" s="37" t="n">
        <f aca="false">E243</f>
        <v>0</v>
      </c>
      <c r="C244" s="37" t="n">
        <f aca="false">B244*Inputs!$K$8/12</f>
        <v>0</v>
      </c>
      <c r="D244" s="37" t="n">
        <f aca="false">IF(B244&lt;=0,0,MIN(Inputs!$L$8,B244+C244))</f>
        <v>0</v>
      </c>
      <c r="E244" s="37" t="n">
        <f aca="false">MAX(B244+C244-D244,0)</f>
        <v>0</v>
      </c>
      <c r="F244" s="37" t="n">
        <f aca="false">I243</f>
        <v>0</v>
      </c>
      <c r="G244" s="37" t="n">
        <f aca="false">F244*Inputs!$K$9/12</f>
        <v>0</v>
      </c>
      <c r="H244" s="37" t="n">
        <f aca="false">IF(F244&lt;=0,0,MIN(Inputs!$L$9,F244+G244))</f>
        <v>0</v>
      </c>
      <c r="I244" s="37" t="n">
        <f aca="false">MAX(F244+G244-H244,0)</f>
        <v>0</v>
      </c>
      <c r="J244" s="37" t="n">
        <f aca="false">M243</f>
        <v>0</v>
      </c>
      <c r="K244" s="37" t="n">
        <f aca="false">J244*Inputs!$K$10/12</f>
        <v>0</v>
      </c>
      <c r="L244" s="37" t="n">
        <f aca="false">IF(J244&lt;=0,0,MIN(Inputs!$L$10,J244+K244))</f>
        <v>0</v>
      </c>
      <c r="M244" s="37" t="n">
        <f aca="false">MAX(J244+K244-L244,0)</f>
        <v>0</v>
      </c>
      <c r="N244" s="37" t="n">
        <f aca="false">Q243</f>
        <v>0</v>
      </c>
      <c r="O244" s="37" t="n">
        <f aca="false">N244*Inputs!$K$11/12</f>
        <v>0</v>
      </c>
      <c r="P244" s="37" t="n">
        <f aca="false">IF(N244&lt;=0,0,MIN(Inputs!$L$11,N244+O244))</f>
        <v>0</v>
      </c>
      <c r="Q244" s="37" t="n">
        <f aca="false">MAX(N244+O244-P244,0)</f>
        <v>0</v>
      </c>
      <c r="R244" s="37" t="n">
        <f aca="false">U243</f>
        <v>0</v>
      </c>
      <c r="S244" s="37" t="n">
        <f aca="false">R244*Inputs!$K$12/12</f>
        <v>0</v>
      </c>
      <c r="T244" s="37" t="n">
        <f aca="false">IF(R244&lt;=0,0,MIN(Inputs!$L$12,R244+S244))</f>
        <v>0</v>
      </c>
      <c r="U244" s="37" t="n">
        <f aca="false">MAX(R244+S244-T244,0)</f>
        <v>0</v>
      </c>
      <c r="V244" s="37" t="n">
        <f aca="false">Y243</f>
        <v>0</v>
      </c>
      <c r="W244" s="37" t="n">
        <f aca="false">V244*Inputs!$K$13/12</f>
        <v>0</v>
      </c>
      <c r="X244" s="37" t="n">
        <f aca="false">IF(V244&lt;=0,0,MIN(Inputs!$L$13,V244+W244))</f>
        <v>0</v>
      </c>
      <c r="Y244" s="37" t="n">
        <f aca="false">MAX(V244+W244-X244,0)</f>
        <v>0</v>
      </c>
      <c r="Z244" s="37" t="n">
        <f aca="false">E244+I244+M244+Q244+U244+Y244</f>
        <v>0</v>
      </c>
      <c r="AA244" s="37" t="n">
        <f aca="false">C244+G244+K244+O244+S244+W244</f>
        <v>0</v>
      </c>
    </row>
  </sheetData>
  <mergeCells count="8">
    <mergeCell ref="A1:U1"/>
    <mergeCell ref="A2:U2"/>
    <mergeCell ref="B3:E3"/>
    <mergeCell ref="F3:I3"/>
    <mergeCell ref="J3:M3"/>
    <mergeCell ref="N3:Q3"/>
    <mergeCell ref="R3:U3"/>
    <mergeCell ref="V3:Y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2026-08-20T18:07:13Z</dcterms:created>
  <dc:creator>openpyxl</dc:creator>
  <dc:description/>
  <dc:language>en-US</dc:language>
  <cp:lastModifiedBy/>
  <dcterms:modified xsi:type="dcterms:W3CDTF">2026-08-20T18:07:24Z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